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5.xml" ContentType="application/vnd.openxmlformats-officedocument.drawing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en_skoroszyt"/>
  <mc:AlternateContent xmlns:mc="http://schemas.openxmlformats.org/markup-compatibility/2006">
    <mc:Choice Requires="x15">
      <x15ac:absPath xmlns:x15ac="http://schemas.microsoft.com/office/spreadsheetml/2010/11/ac" url="https://bosch-my.sharepoint.com/personal/ome5wz_bosch_com/Documents/MKR/98_Cennik_FS/02_PL/2026/2026_01_01/"/>
    </mc:Choice>
  </mc:AlternateContent>
  <xr:revisionPtr revIDLastSave="18" documentId="13_ncr:1_{31313E5B-1E09-4D25-B61C-5028F947471B}" xr6:coauthVersionLast="47" xr6:coauthVersionMax="47" xr10:uidLastSave="{76CC2601-B128-462E-B721-B9B31A572689}"/>
  <workbookProtection workbookAlgorithmName="SHA-512" workbookHashValue="HYeVPTz32WoICKfIByECDyO+uLTRGUD6Kvu/HfWTLFha1bcPA9dKXuvzdzSomtp27lpt0gpfS1MJHrXAMgfujg==" workbookSaltValue="mL0PaPVfAlkDdLiqiBhkgg==" workbookSpinCount="100000" lockStructure="1"/>
  <bookViews>
    <workbookView xWindow="-120" yWindow="-120" windowWidth="51840" windowHeight="21120" activeTab="1" xr2:uid="{00000000-000D-0000-FFFF-FFFF00000000}"/>
  </bookViews>
  <sheets>
    <sheet name="Menu Główne" sheetId="2" r:id="rId1"/>
    <sheet name="Cennik SAP" sheetId="1" r:id="rId2"/>
    <sheet name="Cennik Titanus - pozostałe" sheetId="7" r:id="rId3"/>
    <sheet name="Dodatkowa gwarancja" sheetId="5" state="hidden" r:id="rId4"/>
    <sheet name="Uwagi Ogólne" sheetId="3" r:id="rId5"/>
    <sheet name="Fire EN 54_old" sheetId="21" state="hidden" r:id="rId6"/>
    <sheet name="Fire EN 54 FX 4,704" sheetId="23" state="hidden" r:id="rId7"/>
    <sheet name="Fire EN 54" sheetId="25" state="hidden" r:id="rId8"/>
    <sheet name="Warranty Extension" sheetId="9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7" hidden="1">'Fire EN 54'!$A$2:$S$508</definedName>
    <definedName name="_xlnm._FilterDatabase" localSheetId="6" hidden="1">'Fire EN 54 FX 4,704'!$A$2:$S$500</definedName>
    <definedName name="_xlnm._FilterDatabase" localSheetId="5" hidden="1">'Fire EN 54_old'!$A$2:$S$503</definedName>
    <definedName name="_xlnm._FilterDatabase" localSheetId="8" hidden="1">'Warranty Extension'!$A$2:$W$20</definedName>
    <definedName name="ACC" localSheetId="7">'[1]EU prices'!#REF!</definedName>
    <definedName name="ACC" localSheetId="6">'[1]EU prices'!#REF!</definedName>
    <definedName name="ACC" localSheetId="5">'[1]EU prices'!#REF!</definedName>
    <definedName name="ACC" localSheetId="8">'[1]EU prices'!#REF!</definedName>
    <definedName name="ACC">'[1]EU prices'!#REF!</definedName>
    <definedName name="AFemale">[2]Messages!$A$53:$A$59</definedName>
    <definedName name="AMale">[2]Messages!$B$53:$B$59</definedName>
    <definedName name="ASA" localSheetId="7">'[3]Video Systems 60Hz'!#REF!</definedName>
    <definedName name="ASA" localSheetId="6">'[3]Video Systems 60Hz'!#REF!</definedName>
    <definedName name="ASA" localSheetId="5">'[3]Video Systems 60Hz'!#REF!</definedName>
    <definedName name="ASA">'[3]Video Systems 60Hz'!#REF!</definedName>
    <definedName name="asdASDad" localSheetId="7">#REF!</definedName>
    <definedName name="asdASDad" localSheetId="6">#REF!</definedName>
    <definedName name="asdASDad" localSheetId="5">#REF!</definedName>
    <definedName name="asdASDad">#REF!</definedName>
    <definedName name="asdASDadd">#REF!</definedName>
    <definedName name="asdölfasdfklö" localSheetId="7" hidden="1">1/EUReXToBEF</definedName>
    <definedName name="asdölfasdfklö" localSheetId="6" hidden="1">1/[0]!EUReXToBEF</definedName>
    <definedName name="asdölfasdfklö" localSheetId="5" hidden="1">1/EUReXToBEF</definedName>
    <definedName name="asdölfasdfklö" localSheetId="8" hidden="1">1/EUReXToBEF</definedName>
    <definedName name="asdölfasdfklö" hidden="1">1/EUReXToBEF</definedName>
    <definedName name="asdolfasdfklo1" hidden="1">1/EUReXToBEF</definedName>
    <definedName name="ATSeXToEUR" localSheetId="7" hidden="1">1/EUReXToATS</definedName>
    <definedName name="ATSeXToEUR" localSheetId="6" hidden="1">1/[0]!EUReXToATS</definedName>
    <definedName name="ATSeXToEUR" localSheetId="5" hidden="1">1/EUReXToATS</definedName>
    <definedName name="ATSeXToEUR" localSheetId="8" hidden="1">1/EUReXToATS</definedName>
    <definedName name="ATSeXToEUR" hidden="1">1/EUReXToATS</definedName>
    <definedName name="BCC">'[1]EU prices'!#REF!</definedName>
    <definedName name="BEFeXToEUR" localSheetId="7" hidden="1">1/EUReXToBEF</definedName>
    <definedName name="BEFeXToEUR" localSheetId="6" hidden="1">1/[0]!EUReXToBEF</definedName>
    <definedName name="BEFeXToEUR" localSheetId="5" hidden="1">1/EUReXToBEF</definedName>
    <definedName name="BEFeXToEUR" localSheetId="8" hidden="1">1/EUReXToBEF</definedName>
    <definedName name="BEFeXToEUR" hidden="1">1/EUReXToBEF</definedName>
    <definedName name="BU_Pl">[4]References!$F$3:$F$21</definedName>
    <definedName name="CameraEnclosuresMounts" localSheetId="7">'[3]Video Systems'!#REF!</definedName>
    <definedName name="CameraEnclosuresMounts" localSheetId="6">'[3]Video Systems'!#REF!</definedName>
    <definedName name="CameraEnclosuresMounts" localSheetId="5">'[3]Video Systems'!#REF!</definedName>
    <definedName name="CameraEnclosuresMounts">'[3]Video Systems'!#REF!</definedName>
    <definedName name="CameraEnclosuresMounts60Hz" localSheetId="7">'[3]Video Systems 60Hz'!#REF!</definedName>
    <definedName name="CameraEnclosuresMounts60Hz" localSheetId="6">'[3]Video Systems 60Hz'!#REF!</definedName>
    <definedName name="CameraEnclosuresMounts60Hz" localSheetId="5">'[3]Video Systems 60Hz'!#REF!</definedName>
    <definedName name="CameraEnclosuresMounts60Hz">'[3]Video Systems 60Hz'!#REF!</definedName>
    <definedName name="Changes_2021" localSheetId="7">'[3]Video Systems'!#REF!</definedName>
    <definedName name="Changes_2021" localSheetId="6">'[3]Video Systems'!#REF!</definedName>
    <definedName name="Changes_2021" localSheetId="5">'[3]Video Systems'!#REF!</definedName>
    <definedName name="Changes_2021">'[3]Video Systems'!#REF!</definedName>
    <definedName name="Countryuplift">'[5]Basic Data'!$H$10:$H$11</definedName>
    <definedName name="DATA1" localSheetId="7">#REF!</definedName>
    <definedName name="DATA1" localSheetId="6">#REF!</definedName>
    <definedName name="DATA1" localSheetId="5">#REF!</definedName>
    <definedName name="DATA1">#REF!</definedName>
    <definedName name="DATA10" localSheetId="7">#REF!</definedName>
    <definedName name="DATA10" localSheetId="6">#REF!</definedName>
    <definedName name="DATA10" localSheetId="5">#REF!</definedName>
    <definedName name="DATA10">#REF!</definedName>
    <definedName name="DATA11" localSheetId="7">#REF!</definedName>
    <definedName name="DATA11" localSheetId="6">#REF!</definedName>
    <definedName name="DATA11" localSheetId="5">#REF!</definedName>
    <definedName name="DATA11">#REF!</definedName>
    <definedName name="DATA12" localSheetId="7">#REF!</definedName>
    <definedName name="DATA12" localSheetId="6">#REF!</definedName>
    <definedName name="DATA12" localSheetId="5">#REF!</definedName>
    <definedName name="DATA12">#REF!</definedName>
    <definedName name="DATA13" localSheetId="7">#REF!</definedName>
    <definedName name="DATA13" localSheetId="6">#REF!</definedName>
    <definedName name="DATA13" localSheetId="5">#REF!</definedName>
    <definedName name="DATA13">#REF!</definedName>
    <definedName name="DATA2" localSheetId="7">#REF!</definedName>
    <definedName name="DATA2" localSheetId="6">#REF!</definedName>
    <definedName name="DATA2" localSheetId="5">#REF!</definedName>
    <definedName name="DATA2">#REF!</definedName>
    <definedName name="DATA3" localSheetId="7">#REF!</definedName>
    <definedName name="DATA3" localSheetId="6">#REF!</definedName>
    <definedName name="DATA3" localSheetId="5">#REF!</definedName>
    <definedName name="DATA3">#REF!</definedName>
    <definedName name="DATA4" localSheetId="7">#REF!</definedName>
    <definedName name="DATA4" localSheetId="6">#REF!</definedName>
    <definedName name="DATA4" localSheetId="5">#REF!</definedName>
    <definedName name="DATA4">#REF!</definedName>
    <definedName name="DATA5" localSheetId="7">#REF!</definedName>
    <definedName name="DATA5" localSheetId="6">#REF!</definedName>
    <definedName name="DATA5" localSheetId="5">#REF!</definedName>
    <definedName name="DATA5">#REF!</definedName>
    <definedName name="DATA6" localSheetId="7">#REF!</definedName>
    <definedName name="DATA6" localSheetId="6">#REF!</definedName>
    <definedName name="DATA6" localSheetId="5">#REF!</definedName>
    <definedName name="DATA6">#REF!</definedName>
    <definedName name="DATA7" localSheetId="7">#REF!</definedName>
    <definedName name="DATA7" localSheetId="6">#REF!</definedName>
    <definedName name="DATA7" localSheetId="5">#REF!</definedName>
    <definedName name="DATA7">#REF!</definedName>
    <definedName name="DATA8" localSheetId="7">#REF!</definedName>
    <definedName name="DATA8" localSheetId="6">#REF!</definedName>
    <definedName name="DATA8" localSheetId="5">#REF!</definedName>
    <definedName name="DATA8">#REF!</definedName>
    <definedName name="DATA9" localSheetId="7">#REF!</definedName>
    <definedName name="DATA9" localSheetId="6">#REF!</definedName>
    <definedName name="DATA9" localSheetId="5">#REF!</definedName>
    <definedName name="DATA9">#REF!</definedName>
    <definedName name="DEMeXToEUR" localSheetId="7" hidden="1">1/EUReXToDEM</definedName>
    <definedName name="DEMeXToEUR" localSheetId="6" hidden="1">1/[0]!EUReXToDEM</definedName>
    <definedName name="DEMeXToEUR" localSheetId="5" hidden="1">1/EUReXToDEM</definedName>
    <definedName name="DEMeXToEUR" localSheetId="8" hidden="1">1/EUReXToDEM</definedName>
    <definedName name="DEMeXToEUR" hidden="1">1/EUReXToDEM</definedName>
    <definedName name="DigitalRecordingStorage" localSheetId="7">'[3]Video Systems'!#REF!</definedName>
    <definedName name="DigitalRecordingStorage" localSheetId="6">'[3]Video Systems'!#REF!</definedName>
    <definedName name="DigitalRecordingStorage" localSheetId="5">'[3]Video Systems'!#REF!</definedName>
    <definedName name="DigitalRecordingStorage">'[3]Video Systems'!#REF!</definedName>
    <definedName name="Emmer_Type_Number" localSheetId="7">#REF!</definedName>
    <definedName name="Emmer_Type_Number" localSheetId="6">#REF!</definedName>
    <definedName name="Emmer_Type_Number" localSheetId="5">#REF!</definedName>
    <definedName name="Emmer_Type_Number" localSheetId="8">#REF!</definedName>
    <definedName name="Emmer_Type_Number">#REF!</definedName>
    <definedName name="EncodersDecoders" localSheetId="7">'[3]Video Systems'!#REF!</definedName>
    <definedName name="EncodersDecoders" localSheetId="6">'[3]Video Systems'!#REF!</definedName>
    <definedName name="EncodersDecoders" localSheetId="5">'[3]Video Systems'!#REF!</definedName>
    <definedName name="EncodersDecoders">'[3]Video Systems'!#REF!</definedName>
    <definedName name="ESPeXToEUR" localSheetId="7" hidden="1">1/EUReXToESP</definedName>
    <definedName name="ESPeXToEUR" localSheetId="6" hidden="1">1/[0]!EUReXToESP</definedName>
    <definedName name="ESPeXToEUR" localSheetId="5" hidden="1">1/EUReXToESP</definedName>
    <definedName name="ESPeXToEUR" localSheetId="8" hidden="1">1/EUReXToESP</definedName>
    <definedName name="ESPeXToEUR" hidden="1">1/EUReXToESP</definedName>
    <definedName name="EUReXToATS" hidden="1">[6]EurotoolsXRates!$A$5</definedName>
    <definedName name="EUReXToBEF" hidden="1">[6]EurotoolsXRates!$A$6</definedName>
    <definedName name="EUReXToDEM" hidden="1">[6]EurotoolsXRates!$A$7</definedName>
    <definedName name="EUReXToESP" hidden="1">[6]EurotoolsXRates!$A$8</definedName>
    <definedName name="EUReXToFIM" hidden="1">[6]EurotoolsXRates!$A$9</definedName>
    <definedName name="EUReXToFRF" hidden="1">[6]EurotoolsXRates!$A$10</definedName>
    <definedName name="EUReXToIEP" hidden="1">[6]EurotoolsXRates!$A$11</definedName>
    <definedName name="EUReXToITL" hidden="1">[6]EurotoolsXRates!$A$12</definedName>
    <definedName name="EUReXToLUF" hidden="1">[6]EurotoolsXRates!$A$13</definedName>
    <definedName name="EUReXToNLG" hidden="1">[6]EurotoolsXRates!$A$14</definedName>
    <definedName name="EUReXToPTE" hidden="1">[6]EurotoolsXRates!$A$15</definedName>
    <definedName name="fasfasdfa">'[1]EU prices'!#REF!</definedName>
    <definedName name="FIMeXToEUR" localSheetId="7" hidden="1">1/EUReXToFIM</definedName>
    <definedName name="FIMeXToEUR" localSheetId="6" hidden="1">1/[0]!EUReXToFIM</definedName>
    <definedName name="FIMeXToEUR" localSheetId="5" hidden="1">1/EUReXToFIM</definedName>
    <definedName name="FIMeXToEUR" localSheetId="8" hidden="1">1/EUReXToFIM</definedName>
    <definedName name="FIMeXToEUR" hidden="1">1/EUReXToFIM</definedName>
    <definedName name="Fire_EN_54_Q3_4_V1_3">'[1]EU prices'!#REF!</definedName>
    <definedName name="FixedCameras" localSheetId="7">'[3]Video Systems'!#REF!</definedName>
    <definedName name="FixedCameras" localSheetId="6">'[3]Video Systems'!#REF!</definedName>
    <definedName name="FixedCameras" localSheetId="5">'[3]Video Systems'!#REF!</definedName>
    <definedName name="FixedCameras">'[3]Video Systems'!#REF!</definedName>
    <definedName name="FixedCameras60Hz" localSheetId="7">'[3]Video Systems 60Hz'!#REF!</definedName>
    <definedName name="FixedCameras60Hz" localSheetId="6">'[3]Video Systems 60Hz'!#REF!</definedName>
    <definedName name="FixedCameras60Hz" localSheetId="5">'[3]Video Systems 60Hz'!#REF!</definedName>
    <definedName name="FixedCameras60Hz">'[3]Video Systems 60Hz'!#REF!</definedName>
    <definedName name="FRFeXToEUR" localSheetId="7" hidden="1">1/EUReXToFRF</definedName>
    <definedName name="FRFeXToEUR" localSheetId="6" hidden="1">1/[0]!EUReXToFRF</definedName>
    <definedName name="FRFeXToEUR" localSheetId="5" hidden="1">1/EUReXToFRF</definedName>
    <definedName name="FRFeXToEUR" localSheetId="8" hidden="1">1/EUReXToFRF</definedName>
    <definedName name="FRFeXToEUR" hidden="1">1/EUReXToFRF</definedName>
    <definedName name="IEPeXToEUR" localSheetId="7" hidden="1">1/EUReXToIEP</definedName>
    <definedName name="IEPeXToEUR" localSheetId="6" hidden="1">1/[0]!EUReXToIEP</definedName>
    <definedName name="IEPeXToEUR" localSheetId="5" hidden="1">1/EUReXToIEP</definedName>
    <definedName name="IEPeXToEUR" localSheetId="8" hidden="1">1/EUReXToIEP</definedName>
    <definedName name="IEPeXToEUR" hidden="1">1/EUReXToIEP</definedName>
    <definedName name="Illumination" localSheetId="7">'[3]Video Systems'!#REF!</definedName>
    <definedName name="Illumination" localSheetId="6">'[3]Video Systems'!#REF!</definedName>
    <definedName name="Illumination" localSheetId="5">'[3]Video Systems'!#REF!</definedName>
    <definedName name="Illumination">'[3]Video Systems'!#REF!</definedName>
    <definedName name="ITLeXToEUR" localSheetId="7" hidden="1">1/EUReXToITL</definedName>
    <definedName name="ITLeXToEUR" localSheetId="6" hidden="1">1/[0]!EUReXToITL</definedName>
    <definedName name="ITLeXToEUR" localSheetId="5" hidden="1">1/EUReXToITL</definedName>
    <definedName name="ITLeXToEUR" localSheetId="8" hidden="1">1/EUReXToITL</definedName>
    <definedName name="ITLeXToEUR" hidden="1">1/EUReXToITL</definedName>
    <definedName name="Lenses" localSheetId="7">'[3]Video Systems'!#REF!</definedName>
    <definedName name="Lenses" localSheetId="6">'[3]Video Systems'!#REF!</definedName>
    <definedName name="Lenses" localSheetId="5">'[3]Video Systems'!#REF!</definedName>
    <definedName name="Lenses">'[3]Video Systems'!#REF!</definedName>
    <definedName name="LicensePlateCameras" localSheetId="7">'[3]Video Systems'!#REF!</definedName>
    <definedName name="LicensePlateCameras" localSheetId="6">'[3]Video Systems'!#REF!</definedName>
    <definedName name="LicensePlateCameras" localSheetId="5">'[3]Video Systems'!#REF!</definedName>
    <definedName name="LicensePlateCameras">'[3]Video Systems'!#REF!</definedName>
    <definedName name="LicensePlateCameras60Hz" localSheetId="7">'[3]Video Systems 60Hz'!#REF!</definedName>
    <definedName name="LicensePlateCameras60Hz" localSheetId="6">'[3]Video Systems 60Hz'!#REF!</definedName>
    <definedName name="LicensePlateCameras60Hz" localSheetId="5">'[3]Video Systems 60Hz'!#REF!</definedName>
    <definedName name="LicensePlateCameras60Hz">'[3]Video Systems 60Hz'!#REF!</definedName>
    <definedName name="LUFeXToEUR" localSheetId="7" hidden="1">1/EUReXToLUF</definedName>
    <definedName name="LUFeXToEUR" localSheetId="6" hidden="1">1/[0]!EUReXToLUF</definedName>
    <definedName name="LUFeXToEUR" localSheetId="5" hidden="1">1/EUReXToLUF</definedName>
    <definedName name="LUFeXToEUR" localSheetId="8" hidden="1">1/EUReXToLUF</definedName>
    <definedName name="LUFeXToEUR" hidden="1">1/EUReXToLUF</definedName>
    <definedName name="ManagementSystems" localSheetId="7">'[3]Video Systems'!#REF!</definedName>
    <definedName name="ManagementSystems" localSheetId="6">'[3]Video Systems'!#REF!</definedName>
    <definedName name="ManagementSystems" localSheetId="5">'[3]Video Systems'!#REF!</definedName>
    <definedName name="ManagementSystems">'[3]Video Systems'!#REF!</definedName>
    <definedName name="MiniDomeCameras" localSheetId="7">'[3]Video Systems'!#REF!</definedName>
    <definedName name="MiniDomeCameras" localSheetId="6">'[3]Video Systems'!#REF!</definedName>
    <definedName name="MiniDomeCameras" localSheetId="5">'[3]Video Systems'!#REF!</definedName>
    <definedName name="MiniDomeCameras">'[3]Video Systems'!#REF!</definedName>
    <definedName name="MiniDomeCameras60Hz" localSheetId="7">'[3]Video Systems 60Hz'!#REF!</definedName>
    <definedName name="MiniDomeCameras60Hz" localSheetId="6">'[3]Video Systems 60Hz'!#REF!</definedName>
    <definedName name="MiniDomeCameras60Hz" localSheetId="5">'[3]Video Systems 60Hz'!#REF!</definedName>
    <definedName name="MiniDomeCameras60Hz">'[3]Video Systems 60Hz'!#REF!</definedName>
    <definedName name="Monitors" localSheetId="7">'[3]Video Systems'!#REF!</definedName>
    <definedName name="Monitors" localSheetId="6">'[3]Video Systems'!#REF!</definedName>
    <definedName name="Monitors" localSheetId="5">'[3]Video Systems'!#REF!</definedName>
    <definedName name="Monitors">'[3]Video Systems'!#REF!</definedName>
    <definedName name="MovingCameras" localSheetId="7">'[3]Video Systems'!#REF!</definedName>
    <definedName name="MovingCameras" localSheetId="6">'[3]Video Systems'!#REF!</definedName>
    <definedName name="MovingCameras" localSheetId="5">'[3]Video Systems'!#REF!</definedName>
    <definedName name="MovingCameras">'[3]Video Systems'!#REF!</definedName>
    <definedName name="MovingCameras60Hz">'[3]Video Systems 60Hz'!#REF!</definedName>
    <definedName name="NLGeXToEUR" localSheetId="7" hidden="1">1/EUReXToNLG</definedName>
    <definedName name="NLGeXToEUR" localSheetId="6" hidden="1">1/[0]!EUReXToNLG</definedName>
    <definedName name="NLGeXToEUR" localSheetId="5" hidden="1">1/EUReXToNLG</definedName>
    <definedName name="NLGeXToEUR" localSheetId="8" hidden="1">1/EUReXToNLG</definedName>
    <definedName name="NLGeXToEUR" hidden="1">1/EUReXToNLG</definedName>
    <definedName name="Partner_level_uplift">'[5]Basic Data'!$H$2:$H$7</definedName>
    <definedName name="Partnerlevel">'[5]Basic Data'!$H$2:$H$7</definedName>
    <definedName name="Pc" localSheetId="7">#REF!</definedName>
    <definedName name="Pc" localSheetId="6">#REF!</definedName>
    <definedName name="Pc" localSheetId="5">#REF!</definedName>
    <definedName name="Pc" localSheetId="8">#REF!</definedName>
    <definedName name="Pc">#REF!</definedName>
    <definedName name="PFemale">[2]Messages!$A$2:$A$14</definedName>
    <definedName name="PMale">[2]Messages!$B$2:$B$14</definedName>
    <definedName name="PowerSupplies60Hz" localSheetId="7">'[3]Video Systems 60Hz'!#REF!</definedName>
    <definedName name="PowerSupplies60Hz" localSheetId="6">'[3]Video Systems 60Hz'!#REF!</definedName>
    <definedName name="PowerSupplies60Hz" localSheetId="5">'[3]Video Systems 60Hz'!#REF!</definedName>
    <definedName name="PowerSupplies60Hz">'[3]Video Systems 60Hz'!#REF!</definedName>
    <definedName name="Product">[2]Product!$A$1:$A$184</definedName>
    <definedName name="PTEeXToEUR" localSheetId="7" hidden="1">1/EUReXToPTE</definedName>
    <definedName name="PTEeXToEUR" localSheetId="6" hidden="1">1/[0]!EUReXToPTE</definedName>
    <definedName name="PTEeXToEUR" localSheetId="5" hidden="1">1/EUReXToPTE</definedName>
    <definedName name="PTEeXToEUR" localSheetId="8" hidden="1">1/EUReXToPTE</definedName>
    <definedName name="PTEeXToEUR" hidden="1">1/EUReXToPTE</definedName>
    <definedName name="RackingPowerSupplies" localSheetId="7">'[3]Video Systems'!#REF!</definedName>
    <definedName name="RackingPowerSupplies" localSheetId="6">'[3]Video Systems'!#REF!</definedName>
    <definedName name="RackingPowerSupplies" localSheetId="5">'[3]Video Systems'!#REF!</definedName>
    <definedName name="RackingPowerSupplies">'[3]Video Systems'!#REF!</definedName>
    <definedName name="SAPBEXdnldView" hidden="1">"4X7PHJJ3EF70UJ33CI6YVQIOV"</definedName>
    <definedName name="SAPBEXsysID" hidden="1">"PBK"</definedName>
    <definedName name="SAPCrosstab1" localSheetId="7">#REF!</definedName>
    <definedName name="SAPCrosstab1" localSheetId="6">#REF!</definedName>
    <definedName name="SAPCrosstab1" localSheetId="5">#REF!</definedName>
    <definedName name="SAPCrosstab1">#REF!</definedName>
    <definedName name="sdasdfdsa" localSheetId="7" hidden="1">1/EUReXToDEM</definedName>
    <definedName name="sdasdfdsa" localSheetId="6" hidden="1">1/[0]!EUReXToDEM</definedName>
    <definedName name="sdasdfdsa" localSheetId="5" hidden="1">1/EUReXToDEM</definedName>
    <definedName name="sdasdfdsa" localSheetId="8" hidden="1">1/EUReXToDEM</definedName>
    <definedName name="sdasdfdsa" hidden="1">1/EUReXToDEM</definedName>
    <definedName name="SFemale">[2]Messages!$A$15:$A$52</definedName>
    <definedName name="SMale">[2]Messages!$B$15:$B$52</definedName>
    <definedName name="Sony" localSheetId="7">'[3]Video Systems 60Hz'!#REF!</definedName>
    <definedName name="Sony" localSheetId="6">'[3]Video Systems 60Hz'!#REF!</definedName>
    <definedName name="Sony" localSheetId="5">'[3]Video Systems 60Hz'!#REF!</definedName>
    <definedName name="Sony">'[3]Video Systems 60Hz'!#REF!</definedName>
    <definedName name="SupCen">[7]InpVal!$G$2:$G$7</definedName>
    <definedName name="SwitchingControl" localSheetId="7">'[3]Video Systems'!#REF!</definedName>
    <definedName name="SwitchingControl" localSheetId="6">'[3]Video Systems'!#REF!</definedName>
    <definedName name="SwitchingControl" localSheetId="5">'[3]Video Systems'!#REF!</definedName>
    <definedName name="SwitchingControl">'[3]Video Systems'!#REF!</definedName>
    <definedName name="SwitchingControl60Hz" localSheetId="7">'[3]Video Systems 60Hz'!#REF!</definedName>
    <definedName name="SwitchingControl60Hz" localSheetId="6">'[3]Video Systems 60Hz'!#REF!</definedName>
    <definedName name="SwitchingControl60Hz" localSheetId="5">'[3]Video Systems 60Hz'!#REF!</definedName>
    <definedName name="SwitchingControl60Hz">'[3]Video Systems 60Hz'!#REF!</definedName>
    <definedName name="TEST0" localSheetId="7">#REF!</definedName>
    <definedName name="TEST0" localSheetId="6">#REF!</definedName>
    <definedName name="TEST0" localSheetId="5">#REF!</definedName>
    <definedName name="TEST0">#REF!</definedName>
    <definedName name="TESTHKEY" localSheetId="7">#REF!</definedName>
    <definedName name="TESTHKEY" localSheetId="6">#REF!</definedName>
    <definedName name="TESTHKEY" localSheetId="5">#REF!</definedName>
    <definedName name="TESTHKEY">#REF!</definedName>
    <definedName name="TESTKEYS" localSheetId="7">#REF!</definedName>
    <definedName name="TESTKEYS" localSheetId="6">#REF!</definedName>
    <definedName name="TESTKEYS" localSheetId="5">#REF!</definedName>
    <definedName name="TESTKEYS">#REF!</definedName>
    <definedName name="TESTVKEY" localSheetId="7">#REF!</definedName>
    <definedName name="TESTVKEY" localSheetId="6">#REF!</definedName>
    <definedName name="TESTVKEY" localSheetId="5">#REF!</definedName>
    <definedName name="TESTVKEY">#REF!</definedName>
    <definedName name="uplift">'[5]Basic Data'!$H$2:$H$7</definedName>
    <definedName name="VideoTransmissionSystems" localSheetId="7">'[3]Video Systems'!#REF!</definedName>
    <definedName name="VideoTransmissionSystems" localSheetId="6">'[3]Video Systems'!#REF!</definedName>
    <definedName name="VideoTransmissionSystems" localSheetId="5">'[3]Video Systems'!#REF!</definedName>
    <definedName name="VideoTransmissionSystems">'[3]Video Systems'!#REF!</definedName>
    <definedName name="VideoTransmissionSystems60Hz" localSheetId="7">'[3]Video Systems 60Hz'!#REF!</definedName>
    <definedName name="VideoTransmissionSystems60Hz" localSheetId="6">'[3]Video Systems 60Hz'!#REF!</definedName>
    <definedName name="VideoTransmissionSystems60Hz" localSheetId="5">'[3]Video Systems 60Hz'!#REF!</definedName>
    <definedName name="VideoTransmissionSystems60Hz">'[3]Video Systems 60Hz'!#REF!</definedName>
    <definedName name="wrn.EAN2." localSheetId="7" hidden="1">{#N/A,#N/A,TRUE,"A"}</definedName>
    <definedName name="wrn.EAN2." localSheetId="6" hidden="1">{#N/A,#N/A,TRUE,"A"}</definedName>
    <definedName name="wrn.EAN2." localSheetId="5" hidden="1">{#N/A,#N/A,TRUE,"A"}</definedName>
    <definedName name="wrn.EAN2." localSheetId="8" hidden="1">{#N/A,#N/A,TRUE,"A"}</definedName>
    <definedName name="wrn.EAN2." hidden="1">{#N/A,#N/A,TRUE,"A"}</definedName>
    <definedName name="wrn.EAN3" localSheetId="7" hidden="1">{#N/A,#N/A,TRUE,"A"}</definedName>
    <definedName name="wrn.EAN3" localSheetId="6" hidden="1">{#N/A,#N/A,TRUE,"A"}</definedName>
    <definedName name="wrn.EAN3" localSheetId="5" hidden="1">{#N/A,#N/A,TRUE,"A"}</definedName>
    <definedName name="wrn.EAN3" localSheetId="8" hidden="1">{#N/A,#N/A,TRUE,"A"}</definedName>
    <definedName name="wrn.EAN3" hidden="1">{#N/A,#N/A,TRUE,"A"}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63" i="1" l="1"/>
  <c r="J362" i="1"/>
  <c r="J353" i="1"/>
  <c r="J354" i="1"/>
  <c r="J355" i="1"/>
  <c r="J356" i="1"/>
  <c r="J357" i="1"/>
  <c r="J358" i="1"/>
  <c r="J359" i="1"/>
  <c r="J352" i="1"/>
  <c r="J345" i="1"/>
  <c r="J346" i="1"/>
  <c r="J347" i="1"/>
  <c r="J348" i="1"/>
  <c r="J349" i="1"/>
  <c r="J344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09" i="1"/>
  <c r="J299" i="1"/>
  <c r="J300" i="1"/>
  <c r="J301" i="1"/>
  <c r="J302" i="1"/>
  <c r="J303" i="1"/>
  <c r="J304" i="1"/>
  <c r="J305" i="1"/>
  <c r="J306" i="1"/>
  <c r="J307" i="1"/>
  <c r="J298" i="1"/>
  <c r="M295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81" i="1"/>
  <c r="J277" i="1"/>
  <c r="J278" i="1"/>
  <c r="J276" i="1"/>
  <c r="J263" i="1"/>
  <c r="J264" i="1"/>
  <c r="J265" i="1"/>
  <c r="J266" i="1"/>
  <c r="J267" i="1"/>
  <c r="J268" i="1"/>
  <c r="J269" i="1"/>
  <c r="J270" i="1"/>
  <c r="J271" i="1"/>
  <c r="J272" i="1"/>
  <c r="J273" i="1"/>
  <c r="J262" i="1"/>
  <c r="J260" i="1"/>
  <c r="J255" i="1"/>
  <c r="J256" i="1"/>
  <c r="J257" i="1"/>
  <c r="J258" i="1"/>
  <c r="J254" i="1"/>
  <c r="J242" i="1"/>
  <c r="J243" i="1"/>
  <c r="J244" i="1"/>
  <c r="J245" i="1"/>
  <c r="J246" i="1"/>
  <c r="J247" i="1"/>
  <c r="J248" i="1"/>
  <c r="J249" i="1"/>
  <c r="J250" i="1"/>
  <c r="J251" i="1"/>
  <c r="J252" i="1"/>
  <c r="J241" i="1"/>
  <c r="J233" i="1"/>
  <c r="J234" i="1"/>
  <c r="J235" i="1"/>
  <c r="J236" i="1"/>
  <c r="J237" i="1"/>
  <c r="J238" i="1"/>
  <c r="J239" i="1"/>
  <c r="J232" i="1"/>
  <c r="J230" i="1"/>
  <c r="J229" i="1"/>
  <c r="J224" i="1"/>
  <c r="J225" i="1"/>
  <c r="J226" i="1"/>
  <c r="J22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04" i="1"/>
  <c r="J195" i="1"/>
  <c r="J196" i="1"/>
  <c r="J197" i="1"/>
  <c r="J198" i="1"/>
  <c r="J199" i="1"/>
  <c r="J200" i="1"/>
  <c r="J201" i="1"/>
  <c r="J194" i="1"/>
  <c r="J190" i="1"/>
  <c r="J191" i="1"/>
  <c r="J192" i="1"/>
  <c r="J189" i="1"/>
  <c r="J180" i="1"/>
  <c r="J181" i="1"/>
  <c r="J182" i="1"/>
  <c r="J183" i="1"/>
  <c r="J184" i="1"/>
  <c r="J185" i="1"/>
  <c r="J186" i="1"/>
  <c r="J179" i="1"/>
  <c r="J176" i="1"/>
  <c r="J164" i="1"/>
  <c r="J165" i="1"/>
  <c r="J166" i="1"/>
  <c r="J167" i="1"/>
  <c r="J168" i="1"/>
  <c r="J169" i="1"/>
  <c r="J170" i="1"/>
  <c r="J171" i="1"/>
  <c r="J172" i="1"/>
  <c r="J173" i="1"/>
  <c r="J163" i="1"/>
  <c r="J151" i="1"/>
  <c r="J152" i="1"/>
  <c r="J153" i="1"/>
  <c r="J154" i="1"/>
  <c r="J155" i="1"/>
  <c r="J156" i="1"/>
  <c r="J157" i="1"/>
  <c r="J158" i="1"/>
  <c r="J159" i="1"/>
  <c r="J160" i="1"/>
  <c r="J161" i="1"/>
  <c r="J150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35" i="1"/>
  <c r="J126" i="1"/>
  <c r="J127" i="1"/>
  <c r="J128" i="1"/>
  <c r="J129" i="1"/>
  <c r="J130" i="1"/>
  <c r="J131" i="1"/>
  <c r="J132" i="1"/>
  <c r="J133" i="1"/>
  <c r="J125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08" i="1"/>
  <c r="J100" i="1"/>
  <c r="J101" i="1"/>
  <c r="J102" i="1"/>
  <c r="J103" i="1"/>
  <c r="J104" i="1"/>
  <c r="J105" i="1"/>
  <c r="J106" i="1"/>
  <c r="J99" i="1"/>
  <c r="J89" i="1"/>
  <c r="J90" i="1"/>
  <c r="J91" i="1"/>
  <c r="J92" i="1"/>
  <c r="J93" i="1"/>
  <c r="J94" i="1"/>
  <c r="J95" i="1"/>
  <c r="J96" i="1"/>
  <c r="J88" i="1"/>
  <c r="J81" i="1"/>
  <c r="J82" i="1"/>
  <c r="J83" i="1"/>
  <c r="J84" i="1"/>
  <c r="J85" i="1"/>
  <c r="J86" i="1"/>
  <c r="J80" i="1"/>
  <c r="J76" i="1"/>
  <c r="J77" i="1"/>
  <c r="J78" i="1"/>
  <c r="J75" i="1"/>
  <c r="J72" i="1"/>
  <c r="J69" i="1"/>
  <c r="J70" i="1"/>
  <c r="J68" i="1"/>
  <c r="J65" i="1"/>
  <c r="J66" i="1"/>
  <c r="J64" i="1"/>
  <c r="J60" i="1"/>
  <c r="J61" i="1"/>
  <c r="J62" i="1"/>
  <c r="J59" i="1"/>
  <c r="J54" i="1"/>
  <c r="J55" i="1"/>
  <c r="J56" i="1"/>
  <c r="J57" i="1"/>
  <c r="J53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37" i="1"/>
  <c r="J35" i="1"/>
  <c r="J34" i="1"/>
  <c r="J22" i="1"/>
  <c r="J23" i="1"/>
  <c r="J24" i="1"/>
  <c r="J25" i="1"/>
  <c r="J26" i="1"/>
  <c r="J27" i="1"/>
  <c r="J28" i="1"/>
  <c r="J29" i="1"/>
  <c r="J30" i="1"/>
  <c r="J31" i="1"/>
  <c r="J32" i="1"/>
  <c r="J21" i="1"/>
  <c r="J19" i="1"/>
  <c r="J18" i="1"/>
  <c r="J13" i="1"/>
  <c r="J11" i="1"/>
  <c r="J10" i="1"/>
  <c r="J5" i="1"/>
  <c r="J6" i="1"/>
  <c r="J7" i="1"/>
  <c r="J4" i="1"/>
  <c r="J14" i="1"/>
  <c r="J15" i="1"/>
  <c r="J16" i="1"/>
  <c r="E10" i="1"/>
  <c r="E11" i="1"/>
  <c r="E13" i="1"/>
  <c r="E14" i="1"/>
  <c r="E15" i="1"/>
  <c r="E16" i="1"/>
  <c r="E18" i="1"/>
  <c r="E19" i="1"/>
  <c r="E21" i="1"/>
  <c r="E22" i="1"/>
  <c r="E23" i="1"/>
  <c r="E24" i="1"/>
  <c r="E25" i="1"/>
  <c r="E26" i="1"/>
  <c r="E27" i="1"/>
  <c r="E28" i="1"/>
  <c r="E29" i="1"/>
  <c r="E30" i="1"/>
  <c r="E31" i="1"/>
  <c r="E32" i="1"/>
  <c r="E34" i="1"/>
  <c r="E35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3" i="1"/>
  <c r="E54" i="1"/>
  <c r="E55" i="1"/>
  <c r="E56" i="1"/>
  <c r="E57" i="1"/>
  <c r="E59" i="1"/>
  <c r="E60" i="1"/>
  <c r="E61" i="1"/>
  <c r="E62" i="1"/>
  <c r="E64" i="1"/>
  <c r="E65" i="1"/>
  <c r="E66" i="1"/>
  <c r="E68" i="1"/>
  <c r="E69" i="1"/>
  <c r="E70" i="1"/>
  <c r="E72" i="1"/>
  <c r="E75" i="1"/>
  <c r="E76" i="1"/>
  <c r="E77" i="1"/>
  <c r="E78" i="1"/>
  <c r="E80" i="1"/>
  <c r="E81" i="1"/>
  <c r="E82" i="1"/>
  <c r="E83" i="1"/>
  <c r="E84" i="1"/>
  <c r="E85" i="1"/>
  <c r="E86" i="1"/>
  <c r="E88" i="1"/>
  <c r="E89" i="1"/>
  <c r="E90" i="1"/>
  <c r="E91" i="1"/>
  <c r="E92" i="1"/>
  <c r="E93" i="1"/>
  <c r="E94" i="1"/>
  <c r="E95" i="1"/>
  <c r="E96" i="1"/>
  <c r="E99" i="1"/>
  <c r="E100" i="1"/>
  <c r="E101" i="1"/>
  <c r="E102" i="1"/>
  <c r="E103" i="1"/>
  <c r="E104" i="1"/>
  <c r="E105" i="1"/>
  <c r="E106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5" i="1"/>
  <c r="E126" i="1"/>
  <c r="E127" i="1"/>
  <c r="E128" i="1"/>
  <c r="E129" i="1"/>
  <c r="E130" i="1"/>
  <c r="E131" i="1"/>
  <c r="E132" i="1"/>
  <c r="E133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3" i="1"/>
  <c r="E164" i="1"/>
  <c r="E165" i="1"/>
  <c r="E166" i="1"/>
  <c r="E167" i="1"/>
  <c r="E168" i="1"/>
  <c r="E169" i="1"/>
  <c r="E170" i="1"/>
  <c r="E171" i="1"/>
  <c r="E172" i="1"/>
  <c r="E173" i="1"/>
  <c r="E176" i="1"/>
  <c r="E177" i="1"/>
  <c r="E179" i="1"/>
  <c r="E180" i="1"/>
  <c r="E181" i="1"/>
  <c r="E182" i="1"/>
  <c r="E183" i="1"/>
  <c r="E184" i="1"/>
  <c r="E185" i="1"/>
  <c r="E186" i="1"/>
  <c r="E189" i="1"/>
  <c r="E190" i="1"/>
  <c r="E191" i="1"/>
  <c r="E192" i="1"/>
  <c r="E194" i="1"/>
  <c r="E195" i="1"/>
  <c r="E196" i="1"/>
  <c r="E197" i="1"/>
  <c r="E198" i="1"/>
  <c r="E199" i="1"/>
  <c r="E200" i="1"/>
  <c r="E201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3" i="1"/>
  <c r="E224" i="1"/>
  <c r="E225" i="1"/>
  <c r="E226" i="1"/>
  <c r="E229" i="1"/>
  <c r="E230" i="1"/>
  <c r="E232" i="1"/>
  <c r="E233" i="1"/>
  <c r="E234" i="1"/>
  <c r="E235" i="1"/>
  <c r="E236" i="1"/>
  <c r="E237" i="1"/>
  <c r="E238" i="1"/>
  <c r="E239" i="1"/>
  <c r="E243" i="1"/>
  <c r="E244" i="1"/>
  <c r="E245" i="1"/>
  <c r="E246" i="1"/>
  <c r="E247" i="1"/>
  <c r="E248" i="1"/>
  <c r="E249" i="1"/>
  <c r="E250" i="1"/>
  <c r="E251" i="1"/>
  <c r="E252" i="1"/>
  <c r="E254" i="1"/>
  <c r="E255" i="1"/>
  <c r="E256" i="1"/>
  <c r="E257" i="1"/>
  <c r="E258" i="1"/>
  <c r="E260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6" i="1"/>
  <c r="E277" i="1"/>
  <c r="E278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8" i="1"/>
  <c r="E299" i="1"/>
  <c r="E300" i="1"/>
  <c r="E301" i="1"/>
  <c r="E302" i="1"/>
  <c r="E303" i="1"/>
  <c r="E304" i="1"/>
  <c r="E305" i="1"/>
  <c r="E306" i="1"/>
  <c r="E307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4" i="1"/>
  <c r="E345" i="1"/>
  <c r="E346" i="1"/>
  <c r="E347" i="1"/>
  <c r="E348" i="1"/>
  <c r="E349" i="1"/>
  <c r="E352" i="1"/>
  <c r="E353" i="1"/>
  <c r="E354" i="1"/>
  <c r="E355" i="1"/>
  <c r="E356" i="1"/>
  <c r="E357" i="1"/>
  <c r="E358" i="1"/>
  <c r="E359" i="1"/>
  <c r="E362" i="1"/>
  <c r="E363" i="1"/>
  <c r="E5" i="1"/>
  <c r="E6" i="1"/>
  <c r="E7" i="1"/>
  <c r="E4" i="1"/>
  <c r="H363" i="25"/>
  <c r="H139" i="25"/>
  <c r="H138" i="25"/>
  <c r="H125" i="25"/>
  <c r="H124" i="25"/>
  <c r="H123" i="25"/>
  <c r="H122" i="25"/>
  <c r="H121" i="25"/>
  <c r="H120" i="25"/>
  <c r="H119" i="25"/>
  <c r="H118" i="25"/>
  <c r="H117" i="25"/>
  <c r="H75" i="25"/>
  <c r="H74" i="25"/>
  <c r="H73" i="25"/>
  <c r="H72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21" i="25"/>
  <c r="H22" i="25"/>
  <c r="H24" i="25"/>
  <c r="H25" i="25"/>
  <c r="H26" i="25"/>
  <c r="H27" i="25"/>
  <c r="H28" i="25"/>
  <c r="H29" i="25"/>
  <c r="H30" i="25"/>
  <c r="H31" i="25"/>
  <c r="H32" i="25"/>
  <c r="H33" i="25"/>
  <c r="H34" i="25"/>
  <c r="H35" i="25"/>
  <c r="H36" i="25"/>
  <c r="H37" i="25"/>
  <c r="H38" i="25"/>
  <c r="H39" i="25"/>
  <c r="H40" i="25"/>
  <c r="H42" i="25"/>
  <c r="H43" i="25"/>
  <c r="H44" i="25"/>
  <c r="H45" i="25"/>
  <c r="H46" i="25"/>
  <c r="H47" i="25"/>
  <c r="H48" i="25"/>
  <c r="H49" i="25"/>
  <c r="H50" i="25"/>
  <c r="H52" i="25"/>
  <c r="H53" i="25"/>
  <c r="H54" i="25"/>
  <c r="H55" i="25"/>
  <c r="H56" i="25"/>
  <c r="H57" i="25"/>
  <c r="H58" i="25"/>
  <c r="H60" i="25"/>
  <c r="H61" i="25"/>
  <c r="H62" i="25"/>
  <c r="H64" i="25"/>
  <c r="H65" i="25"/>
  <c r="H66" i="25"/>
  <c r="H68" i="25"/>
  <c r="H70" i="25"/>
  <c r="H71" i="25"/>
  <c r="H77" i="25"/>
  <c r="H78" i="25"/>
  <c r="H79" i="25"/>
  <c r="H80" i="25"/>
  <c r="H81" i="25"/>
  <c r="H83" i="25"/>
  <c r="H84" i="25"/>
  <c r="H86" i="25"/>
  <c r="H87" i="25"/>
  <c r="H88" i="25"/>
  <c r="H89" i="25"/>
  <c r="H91" i="25"/>
  <c r="H92" i="25"/>
  <c r="H93" i="25"/>
  <c r="H94" i="25"/>
  <c r="H95" i="25"/>
  <c r="H96" i="25"/>
  <c r="H97" i="25"/>
  <c r="H99" i="25"/>
  <c r="H100" i="25"/>
  <c r="H101" i="25"/>
  <c r="H102" i="25"/>
  <c r="H103" i="25"/>
  <c r="H104" i="25"/>
  <c r="H107" i="25"/>
  <c r="H108" i="25"/>
  <c r="H109" i="25"/>
  <c r="H112" i="25"/>
  <c r="H113" i="25"/>
  <c r="H114" i="25"/>
  <c r="H115" i="25"/>
  <c r="H128" i="25"/>
  <c r="H129" i="25"/>
  <c r="H130" i="25"/>
  <c r="H131" i="25"/>
  <c r="H132" i="25"/>
  <c r="H133" i="25"/>
  <c r="H134" i="25"/>
  <c r="H135" i="25"/>
  <c r="H137" i="25"/>
  <c r="H140" i="25"/>
  <c r="H141" i="25"/>
  <c r="H142" i="25"/>
  <c r="H143" i="25"/>
  <c r="H144" i="25"/>
  <c r="H145" i="25"/>
  <c r="H146" i="25"/>
  <c r="H147" i="25"/>
  <c r="H148" i="25"/>
  <c r="H149" i="25"/>
  <c r="H150" i="25"/>
  <c r="H151" i="25"/>
  <c r="H152" i="25"/>
  <c r="H153" i="25"/>
  <c r="H156" i="25"/>
  <c r="H157" i="25"/>
  <c r="H158" i="25"/>
  <c r="H159" i="25"/>
  <c r="H160" i="25"/>
  <c r="H161" i="25"/>
  <c r="H162" i="25"/>
  <c r="H163" i="25"/>
  <c r="H164" i="25"/>
  <c r="H165" i="25"/>
  <c r="H166" i="25"/>
  <c r="H168" i="25"/>
  <c r="H169" i="25"/>
  <c r="H170" i="25"/>
  <c r="H171" i="25"/>
  <c r="H172" i="25"/>
  <c r="H173" i="25"/>
  <c r="H175" i="25"/>
  <c r="H176" i="25"/>
  <c r="H177" i="25"/>
  <c r="H178" i="25"/>
  <c r="H179" i="25"/>
  <c r="H180" i="25"/>
  <c r="H181" i="25"/>
  <c r="H182" i="25"/>
  <c r="H183" i="25"/>
  <c r="H184" i="25"/>
  <c r="H185" i="25"/>
  <c r="H186" i="25"/>
  <c r="H188" i="25"/>
  <c r="H189" i="25"/>
  <c r="H190" i="25"/>
  <c r="H191" i="25"/>
  <c r="H192" i="25"/>
  <c r="H193" i="25"/>
  <c r="H194" i="25"/>
  <c r="H195" i="25"/>
  <c r="H196" i="25"/>
  <c r="H197" i="25"/>
  <c r="H198" i="25"/>
  <c r="H200" i="25"/>
  <c r="H201" i="25"/>
  <c r="H202" i="25"/>
  <c r="H203" i="25"/>
  <c r="H204" i="25"/>
  <c r="H205" i="25"/>
  <c r="H206" i="25"/>
  <c r="H207" i="25"/>
  <c r="H208" i="25"/>
  <c r="H209" i="25"/>
  <c r="H210" i="25"/>
  <c r="H213" i="25"/>
  <c r="H214" i="25"/>
  <c r="H215" i="25"/>
  <c r="H216" i="25"/>
  <c r="H217" i="25"/>
  <c r="H218" i="25"/>
  <c r="H219" i="25"/>
  <c r="H220" i="25"/>
  <c r="H221" i="25"/>
  <c r="H222" i="25"/>
  <c r="H223" i="25"/>
  <c r="H224" i="25"/>
  <c r="H225" i="25"/>
  <c r="H226" i="25"/>
  <c r="H227" i="25"/>
  <c r="H228" i="25"/>
  <c r="H229" i="25"/>
  <c r="H230" i="25"/>
  <c r="H231" i="25"/>
  <c r="H233" i="25"/>
  <c r="H234" i="25"/>
  <c r="H235" i="25"/>
  <c r="H236" i="25"/>
  <c r="H237" i="25"/>
  <c r="H238" i="25"/>
  <c r="H239" i="25"/>
  <c r="H241" i="25"/>
  <c r="H242" i="25"/>
  <c r="H243" i="25"/>
  <c r="H244" i="25"/>
  <c r="H245" i="25"/>
  <c r="H246" i="25"/>
  <c r="H247" i="25"/>
  <c r="H248" i="25"/>
  <c r="H249" i="25"/>
  <c r="H250" i="25"/>
  <c r="H251" i="25"/>
  <c r="H252" i="25"/>
  <c r="H253" i="25"/>
  <c r="H254" i="25"/>
  <c r="H255" i="25"/>
  <c r="H256" i="25"/>
  <c r="H257" i="25"/>
  <c r="H258" i="25"/>
  <c r="H259" i="25"/>
  <c r="H260" i="25"/>
  <c r="H261" i="25"/>
  <c r="H262" i="25"/>
  <c r="H264" i="25"/>
  <c r="H265" i="25"/>
  <c r="H266" i="25"/>
  <c r="H267" i="25"/>
  <c r="H268" i="25"/>
  <c r="H269" i="25"/>
  <c r="H270" i="25"/>
  <c r="H271" i="25"/>
  <c r="H272" i="25"/>
  <c r="H273" i="25"/>
  <c r="H274" i="25"/>
  <c r="H275" i="25"/>
  <c r="H277" i="25"/>
  <c r="H278" i="25"/>
  <c r="H279" i="25"/>
  <c r="H280" i="25"/>
  <c r="H281" i="25"/>
  <c r="H282" i="25"/>
  <c r="H283" i="25"/>
  <c r="H284" i="25"/>
  <c r="H285" i="25"/>
  <c r="H287" i="25"/>
  <c r="H288" i="25"/>
  <c r="H289" i="25"/>
  <c r="H290" i="25"/>
  <c r="H291" i="25"/>
  <c r="H292" i="25"/>
  <c r="H293" i="25"/>
  <c r="H294" i="25"/>
  <c r="H295" i="25"/>
  <c r="H296" i="25"/>
  <c r="H297" i="25"/>
  <c r="H298" i="25"/>
  <c r="H299" i="25"/>
  <c r="H300" i="25"/>
  <c r="H302" i="25"/>
  <c r="H303" i="25"/>
  <c r="H304" i="25"/>
  <c r="H305" i="25"/>
  <c r="H306" i="25"/>
  <c r="H307" i="25"/>
  <c r="H308" i="25"/>
  <c r="H310" i="25"/>
  <c r="H311" i="25"/>
  <c r="H312" i="25"/>
  <c r="H313" i="25"/>
  <c r="H314" i="25"/>
  <c r="H315" i="25"/>
  <c r="H316" i="25"/>
  <c r="H317" i="25"/>
  <c r="H318" i="25"/>
  <c r="H319" i="25"/>
  <c r="H320" i="25"/>
  <c r="H322" i="25"/>
  <c r="H323" i="25"/>
  <c r="H324" i="25"/>
  <c r="H325" i="25"/>
  <c r="H326" i="25"/>
  <c r="H327" i="25"/>
  <c r="H328" i="25"/>
  <c r="H329" i="25"/>
  <c r="H330" i="25"/>
  <c r="H331" i="25"/>
  <c r="H332" i="25"/>
  <c r="H333" i="25"/>
  <c r="H334" i="25"/>
  <c r="H335" i="25"/>
  <c r="H336" i="25"/>
  <c r="H337" i="25"/>
  <c r="H338" i="25"/>
  <c r="H339" i="25"/>
  <c r="H340" i="25"/>
  <c r="H342" i="25"/>
  <c r="H343" i="25"/>
  <c r="H344" i="25"/>
  <c r="H345" i="25"/>
  <c r="H346" i="25"/>
  <c r="H347" i="25"/>
  <c r="H348" i="25"/>
  <c r="H349" i="25"/>
  <c r="H350" i="25"/>
  <c r="H351" i="25"/>
  <c r="H352" i="25"/>
  <c r="H353" i="25"/>
  <c r="H355" i="25"/>
  <c r="H356" i="25"/>
  <c r="H357" i="25"/>
  <c r="H359" i="25"/>
  <c r="H360" i="25"/>
  <c r="H361" i="25"/>
  <c r="H362" i="25"/>
  <c r="H364" i="25"/>
  <c r="H365" i="25"/>
  <c r="H366" i="25"/>
  <c r="H367" i="25"/>
  <c r="H368" i="25"/>
  <c r="H369" i="25"/>
  <c r="H370" i="25"/>
  <c r="H371" i="25"/>
  <c r="H372" i="25"/>
  <c r="H373" i="25"/>
  <c r="H376" i="25"/>
  <c r="H377" i="25"/>
  <c r="H378" i="25"/>
  <c r="H379" i="25"/>
  <c r="H381" i="25"/>
  <c r="H382" i="25"/>
  <c r="H383" i="25"/>
  <c r="H384" i="25"/>
  <c r="H385" i="25"/>
  <c r="H386" i="25"/>
  <c r="H387" i="25"/>
  <c r="H388" i="25"/>
  <c r="H389" i="25"/>
  <c r="H390" i="25"/>
  <c r="H391" i="25"/>
  <c r="H392" i="25"/>
  <c r="H393" i="25"/>
  <c r="H394" i="25"/>
  <c r="H395" i="25"/>
  <c r="H396" i="25"/>
  <c r="H397" i="25"/>
  <c r="H398" i="25"/>
  <c r="H399" i="25"/>
  <c r="H400" i="25"/>
  <c r="H401" i="25"/>
  <c r="H404" i="25"/>
  <c r="H405" i="25"/>
  <c r="H406" i="25"/>
  <c r="H407" i="25"/>
  <c r="H408" i="25"/>
  <c r="H409" i="25"/>
  <c r="H410" i="25"/>
  <c r="H412" i="25"/>
  <c r="H413" i="25"/>
  <c r="H414" i="25"/>
  <c r="H415" i="25"/>
  <c r="H416" i="25"/>
  <c r="H417" i="25"/>
  <c r="H418" i="25"/>
  <c r="H419" i="25"/>
  <c r="H420" i="25"/>
  <c r="H421" i="25"/>
  <c r="H422" i="25"/>
  <c r="H423" i="25"/>
  <c r="H424" i="25"/>
  <c r="H425" i="25"/>
  <c r="H426" i="25"/>
  <c r="H427" i="25"/>
  <c r="H428" i="25"/>
  <c r="H429" i="25"/>
  <c r="H430" i="25"/>
  <c r="H431" i="25"/>
  <c r="H432" i="25"/>
  <c r="H433" i="25"/>
  <c r="H434" i="25"/>
  <c r="H435" i="25"/>
  <c r="H436" i="25"/>
  <c r="H438" i="25"/>
  <c r="H439" i="25"/>
  <c r="H440" i="25"/>
  <c r="H441" i="25"/>
  <c r="H442" i="25"/>
  <c r="H443" i="25"/>
  <c r="H444" i="25"/>
  <c r="H445" i="25"/>
  <c r="H446" i="25"/>
  <c r="H447" i="25"/>
  <c r="H448" i="25"/>
  <c r="H449" i="25"/>
  <c r="H450" i="25"/>
  <c r="H451" i="25"/>
  <c r="H452" i="25"/>
  <c r="H453" i="25"/>
  <c r="H454" i="25"/>
  <c r="H455" i="25"/>
  <c r="H456" i="25"/>
  <c r="H457" i="25"/>
  <c r="H458" i="25"/>
  <c r="H459" i="25"/>
  <c r="H461" i="25"/>
  <c r="H462" i="25"/>
  <c r="H463" i="25"/>
  <c r="H464" i="25"/>
  <c r="H466" i="25"/>
  <c r="H467" i="25"/>
  <c r="H468" i="25"/>
  <c r="H469" i="25"/>
  <c r="H470" i="25"/>
  <c r="H471" i="25"/>
  <c r="H472" i="25"/>
  <c r="H473" i="25"/>
  <c r="H474" i="25"/>
  <c r="H475" i="25"/>
  <c r="H476" i="25"/>
  <c r="H477" i="25"/>
  <c r="H478" i="25"/>
  <c r="H481" i="25"/>
  <c r="H482" i="25"/>
  <c r="H483" i="25"/>
  <c r="H484" i="25"/>
  <c r="H485" i="25"/>
  <c r="H486" i="25"/>
  <c r="H487" i="25"/>
  <c r="H489" i="25"/>
  <c r="H490" i="25"/>
  <c r="H491" i="25"/>
  <c r="H492" i="25"/>
  <c r="H494" i="25"/>
  <c r="H495" i="25"/>
  <c r="H496" i="25"/>
  <c r="H497" i="25"/>
  <c r="H498" i="25"/>
  <c r="H499" i="25"/>
  <c r="H500" i="25"/>
  <c r="H501" i="25"/>
  <c r="H504" i="25"/>
  <c r="H506" i="25"/>
  <c r="H507" i="25"/>
  <c r="H508" i="25"/>
  <c r="H5" i="25"/>
  <c r="J177" i="1"/>
  <c r="K34" i="1"/>
  <c r="E7" i="7"/>
  <c r="E8" i="7"/>
  <c r="E9" i="7"/>
  <c r="E10" i="7"/>
  <c r="F10" i="7" s="1"/>
  <c r="E11" i="7"/>
  <c r="F11" i="7" s="1"/>
  <c r="E12" i="7"/>
  <c r="E13" i="7"/>
  <c r="E14" i="7"/>
  <c r="F14" i="7" s="1"/>
  <c r="E15" i="7"/>
  <c r="E16" i="7"/>
  <c r="E17" i="7"/>
  <c r="E18" i="7"/>
  <c r="F18" i="7" s="1"/>
  <c r="E19" i="7"/>
  <c r="F19" i="7" s="1"/>
  <c r="E20" i="7"/>
  <c r="E21" i="7"/>
  <c r="E22" i="7"/>
  <c r="F22" i="7" s="1"/>
  <c r="E23" i="7"/>
  <c r="E24" i="7"/>
  <c r="E25" i="7"/>
  <c r="E26" i="7"/>
  <c r="F26" i="7" s="1"/>
  <c r="E27" i="7"/>
  <c r="F27" i="7" s="1"/>
  <c r="E28" i="7"/>
  <c r="E29" i="7"/>
  <c r="E30" i="7"/>
  <c r="F30" i="7" s="1"/>
  <c r="E31" i="7"/>
  <c r="E32" i="7"/>
  <c r="E33" i="7"/>
  <c r="E34" i="7"/>
  <c r="F34" i="7" s="1"/>
  <c r="E35" i="7"/>
  <c r="E36" i="7"/>
  <c r="E37" i="7"/>
  <c r="E38" i="7"/>
  <c r="F38" i="7" s="1"/>
  <c r="E39" i="7"/>
  <c r="E40" i="7"/>
  <c r="E41" i="7"/>
  <c r="E6" i="7"/>
  <c r="F6" i="7"/>
  <c r="F7" i="7"/>
  <c r="F8" i="7"/>
  <c r="F9" i="7"/>
  <c r="F12" i="7"/>
  <c r="F13" i="7"/>
  <c r="F15" i="7"/>
  <c r="F16" i="7"/>
  <c r="F17" i="7"/>
  <c r="F20" i="7"/>
  <c r="F21" i="7"/>
  <c r="F23" i="7"/>
  <c r="F24" i="7"/>
  <c r="F25" i="7"/>
  <c r="F28" i="7"/>
  <c r="F29" i="7"/>
  <c r="F31" i="7"/>
  <c r="F32" i="7"/>
  <c r="F33" i="7"/>
  <c r="F35" i="7"/>
  <c r="F36" i="7"/>
  <c r="F37" i="7"/>
  <c r="F39" i="7"/>
  <c r="F40" i="7"/>
  <c r="F41" i="7"/>
  <c r="N5" i="1"/>
  <c r="N6" i="1"/>
  <c r="N7" i="1"/>
  <c r="N10" i="1"/>
  <c r="N11" i="1"/>
  <c r="N13" i="1"/>
  <c r="N14" i="1"/>
  <c r="N15" i="1"/>
  <c r="N16" i="1"/>
  <c r="N18" i="1"/>
  <c r="N19" i="1"/>
  <c r="N21" i="1"/>
  <c r="N22" i="1"/>
  <c r="N23" i="1"/>
  <c r="N24" i="1"/>
  <c r="N25" i="1"/>
  <c r="N26" i="1"/>
  <c r="N27" i="1"/>
  <c r="N28" i="1"/>
  <c r="N29" i="1"/>
  <c r="N30" i="1"/>
  <c r="N31" i="1"/>
  <c r="N32" i="1"/>
  <c r="N34" i="1"/>
  <c r="N35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3" i="1"/>
  <c r="N54" i="1"/>
  <c r="N55" i="1"/>
  <c r="N56" i="1"/>
  <c r="N57" i="1"/>
  <c r="N59" i="1"/>
  <c r="N60" i="1"/>
  <c r="N61" i="1"/>
  <c r="N62" i="1"/>
  <c r="N64" i="1"/>
  <c r="N65" i="1"/>
  <c r="N66" i="1"/>
  <c r="N68" i="1"/>
  <c r="N69" i="1"/>
  <c r="N70" i="1"/>
  <c r="N72" i="1"/>
  <c r="N75" i="1"/>
  <c r="N76" i="1"/>
  <c r="N77" i="1"/>
  <c r="N78" i="1"/>
  <c r="N80" i="1"/>
  <c r="N81" i="1"/>
  <c r="N82" i="1"/>
  <c r="N83" i="1"/>
  <c r="N84" i="1"/>
  <c r="N85" i="1"/>
  <c r="N86" i="1"/>
  <c r="N88" i="1"/>
  <c r="N89" i="1"/>
  <c r="N90" i="1"/>
  <c r="N91" i="1"/>
  <c r="N92" i="1"/>
  <c r="N93" i="1"/>
  <c r="N94" i="1"/>
  <c r="N95" i="1"/>
  <c r="N96" i="1"/>
  <c r="N99" i="1"/>
  <c r="N100" i="1"/>
  <c r="N101" i="1"/>
  <c r="N102" i="1"/>
  <c r="N103" i="1"/>
  <c r="N104" i="1"/>
  <c r="N105" i="1"/>
  <c r="N106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5" i="1"/>
  <c r="N126" i="1"/>
  <c r="N127" i="1"/>
  <c r="N128" i="1"/>
  <c r="N129" i="1"/>
  <c r="N130" i="1"/>
  <c r="N131" i="1"/>
  <c r="N132" i="1"/>
  <c r="N133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6" i="1"/>
  <c r="N177" i="1"/>
  <c r="N179" i="1"/>
  <c r="N180" i="1"/>
  <c r="N181" i="1"/>
  <c r="N182" i="1"/>
  <c r="N183" i="1"/>
  <c r="N184" i="1"/>
  <c r="N185" i="1"/>
  <c r="N186" i="1"/>
  <c r="N189" i="1"/>
  <c r="N190" i="1"/>
  <c r="N191" i="1"/>
  <c r="N192" i="1"/>
  <c r="N194" i="1"/>
  <c r="N195" i="1"/>
  <c r="N196" i="1"/>
  <c r="N197" i="1"/>
  <c r="N198" i="1"/>
  <c r="N199" i="1"/>
  <c r="N200" i="1"/>
  <c r="N201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3" i="1"/>
  <c r="N224" i="1"/>
  <c r="N225" i="1"/>
  <c r="N226" i="1"/>
  <c r="N229" i="1"/>
  <c r="N230" i="1"/>
  <c r="N232" i="1"/>
  <c r="N233" i="1"/>
  <c r="N234" i="1"/>
  <c r="N235" i="1"/>
  <c r="N236" i="1"/>
  <c r="N237" i="1"/>
  <c r="N238" i="1"/>
  <c r="N239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4" i="1"/>
  <c r="N255" i="1"/>
  <c r="N256" i="1"/>
  <c r="N257" i="1"/>
  <c r="N258" i="1"/>
  <c r="N260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6" i="1"/>
  <c r="N277" i="1"/>
  <c r="N278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8" i="1"/>
  <c r="N299" i="1"/>
  <c r="N300" i="1"/>
  <c r="N301" i="1"/>
  <c r="N302" i="1"/>
  <c r="N303" i="1"/>
  <c r="N304" i="1"/>
  <c r="N305" i="1"/>
  <c r="N306" i="1"/>
  <c r="N307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4" i="1"/>
  <c r="N345" i="1"/>
  <c r="N346" i="1"/>
  <c r="N347" i="1"/>
  <c r="N348" i="1"/>
  <c r="N349" i="1"/>
  <c r="N352" i="1"/>
  <c r="N353" i="1"/>
  <c r="N354" i="1"/>
  <c r="N355" i="1"/>
  <c r="N356" i="1"/>
  <c r="N357" i="1"/>
  <c r="N358" i="1"/>
  <c r="N359" i="1"/>
  <c r="N362" i="1"/>
  <c r="N363" i="1"/>
  <c r="M5" i="1"/>
  <c r="M6" i="1"/>
  <c r="M7" i="1"/>
  <c r="M10" i="1"/>
  <c r="M11" i="1"/>
  <c r="M13" i="1"/>
  <c r="M14" i="1"/>
  <c r="M15" i="1"/>
  <c r="M16" i="1"/>
  <c r="M18" i="1"/>
  <c r="M19" i="1"/>
  <c r="M21" i="1"/>
  <c r="M22" i="1"/>
  <c r="M23" i="1"/>
  <c r="M24" i="1"/>
  <c r="M25" i="1"/>
  <c r="M26" i="1"/>
  <c r="M27" i="1"/>
  <c r="M28" i="1"/>
  <c r="M29" i="1"/>
  <c r="M30" i="1"/>
  <c r="M31" i="1"/>
  <c r="M32" i="1"/>
  <c r="M34" i="1"/>
  <c r="M35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3" i="1"/>
  <c r="M54" i="1"/>
  <c r="M55" i="1"/>
  <c r="M56" i="1"/>
  <c r="M57" i="1"/>
  <c r="M59" i="1"/>
  <c r="M60" i="1"/>
  <c r="M61" i="1"/>
  <c r="M62" i="1"/>
  <c r="M64" i="1"/>
  <c r="M65" i="1"/>
  <c r="M66" i="1"/>
  <c r="M68" i="1"/>
  <c r="M69" i="1"/>
  <c r="M70" i="1"/>
  <c r="M72" i="1"/>
  <c r="M75" i="1"/>
  <c r="M76" i="1"/>
  <c r="M77" i="1"/>
  <c r="M78" i="1"/>
  <c r="M80" i="1"/>
  <c r="M81" i="1"/>
  <c r="M82" i="1"/>
  <c r="M83" i="1"/>
  <c r="M84" i="1"/>
  <c r="M85" i="1"/>
  <c r="M86" i="1"/>
  <c r="M88" i="1"/>
  <c r="M89" i="1"/>
  <c r="M90" i="1"/>
  <c r="M91" i="1"/>
  <c r="M92" i="1"/>
  <c r="M93" i="1"/>
  <c r="M94" i="1"/>
  <c r="M95" i="1"/>
  <c r="M96" i="1"/>
  <c r="M99" i="1"/>
  <c r="M100" i="1"/>
  <c r="M101" i="1"/>
  <c r="M102" i="1"/>
  <c r="M103" i="1"/>
  <c r="M104" i="1"/>
  <c r="M105" i="1"/>
  <c r="M106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5" i="1"/>
  <c r="M126" i="1"/>
  <c r="M127" i="1"/>
  <c r="M128" i="1"/>
  <c r="M129" i="1"/>
  <c r="M130" i="1"/>
  <c r="M131" i="1"/>
  <c r="M132" i="1"/>
  <c r="M133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6" i="1"/>
  <c r="M177" i="1"/>
  <c r="M179" i="1"/>
  <c r="M180" i="1"/>
  <c r="M181" i="1"/>
  <c r="M182" i="1"/>
  <c r="M183" i="1"/>
  <c r="M184" i="1"/>
  <c r="M185" i="1"/>
  <c r="M186" i="1"/>
  <c r="M189" i="1"/>
  <c r="M190" i="1"/>
  <c r="M191" i="1"/>
  <c r="M192" i="1"/>
  <c r="M194" i="1"/>
  <c r="M195" i="1"/>
  <c r="M196" i="1"/>
  <c r="M197" i="1"/>
  <c r="M198" i="1"/>
  <c r="M199" i="1"/>
  <c r="M200" i="1"/>
  <c r="M201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3" i="1"/>
  <c r="M224" i="1"/>
  <c r="M225" i="1"/>
  <c r="M226" i="1"/>
  <c r="M229" i="1"/>
  <c r="M230" i="1"/>
  <c r="M232" i="1"/>
  <c r="M233" i="1"/>
  <c r="M234" i="1"/>
  <c r="M235" i="1"/>
  <c r="M236" i="1"/>
  <c r="M237" i="1"/>
  <c r="M238" i="1"/>
  <c r="M239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4" i="1"/>
  <c r="M255" i="1"/>
  <c r="M256" i="1"/>
  <c r="M257" i="1"/>
  <c r="M258" i="1"/>
  <c r="M260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6" i="1"/>
  <c r="M277" i="1"/>
  <c r="M278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6" i="1"/>
  <c r="M298" i="1"/>
  <c r="M299" i="1"/>
  <c r="M300" i="1"/>
  <c r="M301" i="1"/>
  <c r="M302" i="1"/>
  <c r="M303" i="1"/>
  <c r="M304" i="1"/>
  <c r="M305" i="1"/>
  <c r="M306" i="1"/>
  <c r="M307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4" i="1"/>
  <c r="M345" i="1"/>
  <c r="M346" i="1"/>
  <c r="M347" i="1"/>
  <c r="M348" i="1"/>
  <c r="M349" i="1"/>
  <c r="M352" i="1"/>
  <c r="M353" i="1"/>
  <c r="M354" i="1"/>
  <c r="M355" i="1"/>
  <c r="M356" i="1"/>
  <c r="M357" i="1"/>
  <c r="M358" i="1"/>
  <c r="M359" i="1"/>
  <c r="M362" i="1"/>
  <c r="M363" i="1"/>
  <c r="N4" i="1"/>
  <c r="M4" i="1"/>
  <c r="H139" i="23"/>
  <c r="H138" i="23"/>
  <c r="H125" i="23"/>
  <c r="H124" i="23"/>
  <c r="H123" i="23"/>
  <c r="H122" i="23"/>
  <c r="H121" i="23"/>
  <c r="H120" i="23"/>
  <c r="H119" i="23"/>
  <c r="H118" i="23"/>
  <c r="H117" i="23"/>
  <c r="H81" i="23"/>
  <c r="H80" i="23"/>
  <c r="H79" i="23"/>
  <c r="H78" i="23"/>
  <c r="H71" i="23" l="1"/>
  <c r="H72" i="23"/>
  <c r="H74" i="23"/>
  <c r="H76" i="23"/>
  <c r="H77" i="23"/>
  <c r="H83" i="23"/>
  <c r="H84" i="23"/>
  <c r="H86" i="23"/>
  <c r="H87" i="23"/>
  <c r="H88" i="23"/>
  <c r="H89" i="23"/>
  <c r="H91" i="23"/>
  <c r="H92" i="23"/>
  <c r="H93" i="23"/>
  <c r="H94" i="23"/>
  <c r="H95" i="23"/>
  <c r="H96" i="23"/>
  <c r="H97" i="23"/>
  <c r="H99" i="23"/>
  <c r="H100" i="23"/>
  <c r="H101" i="23"/>
  <c r="H102" i="23"/>
  <c r="H103" i="23"/>
  <c r="H104" i="23"/>
  <c r="H107" i="23"/>
  <c r="H108" i="23"/>
  <c r="H109" i="23"/>
  <c r="H112" i="23"/>
  <c r="H113" i="23"/>
  <c r="H114" i="23"/>
  <c r="H115" i="23"/>
  <c r="H128" i="23"/>
  <c r="H129" i="23"/>
  <c r="H130" i="23"/>
  <c r="H131" i="23"/>
  <c r="H132" i="23"/>
  <c r="H133" i="23"/>
  <c r="H134" i="23"/>
  <c r="H135" i="23"/>
  <c r="H137" i="23"/>
  <c r="H140" i="23"/>
  <c r="H141" i="23"/>
  <c r="H142" i="23"/>
  <c r="H143" i="23"/>
  <c r="H144" i="23"/>
  <c r="H145" i="23"/>
  <c r="H146" i="23"/>
  <c r="H147" i="23"/>
  <c r="H148" i="23"/>
  <c r="H149" i="23"/>
  <c r="H150" i="23"/>
  <c r="H151" i="23"/>
  <c r="H152" i="23"/>
  <c r="H153" i="23"/>
  <c r="H156" i="23"/>
  <c r="H157" i="23"/>
  <c r="H158" i="23"/>
  <c r="H159" i="23"/>
  <c r="H160" i="23"/>
  <c r="H161" i="23"/>
  <c r="H162" i="23"/>
  <c r="H163" i="23"/>
  <c r="H164" i="23"/>
  <c r="H165" i="23"/>
  <c r="H166" i="23"/>
  <c r="H168" i="23"/>
  <c r="H169" i="23"/>
  <c r="H170" i="23"/>
  <c r="H171" i="23"/>
  <c r="H172" i="23"/>
  <c r="H173" i="23"/>
  <c r="H175" i="23"/>
  <c r="H176" i="23"/>
  <c r="H177" i="23"/>
  <c r="H178" i="23"/>
  <c r="H179" i="23"/>
  <c r="H180" i="23"/>
  <c r="H181" i="23"/>
  <c r="H182" i="23"/>
  <c r="H183" i="23"/>
  <c r="H184" i="23"/>
  <c r="H185" i="23"/>
  <c r="H186" i="23"/>
  <c r="H187" i="23"/>
  <c r="H189" i="23"/>
  <c r="H190" i="23"/>
  <c r="H192" i="23"/>
  <c r="H193" i="23"/>
  <c r="H194" i="23"/>
  <c r="H195" i="23"/>
  <c r="H196" i="23"/>
  <c r="H197" i="23"/>
  <c r="H198" i="23"/>
  <c r="H199" i="23"/>
  <c r="H200" i="23"/>
  <c r="H201" i="23"/>
  <c r="H202" i="23"/>
  <c r="H205" i="23"/>
  <c r="H206" i="23"/>
  <c r="H207" i="23"/>
  <c r="H208" i="23"/>
  <c r="H209" i="23"/>
  <c r="H210" i="23"/>
  <c r="H211" i="23"/>
  <c r="H212" i="23"/>
  <c r="H213" i="23"/>
  <c r="H214" i="23"/>
  <c r="H215" i="23"/>
  <c r="H216" i="23"/>
  <c r="H217" i="23"/>
  <c r="H218" i="23"/>
  <c r="H219" i="23"/>
  <c r="H220" i="23"/>
  <c r="H221" i="23"/>
  <c r="H222" i="23"/>
  <c r="H223" i="23"/>
  <c r="H225" i="23"/>
  <c r="H226" i="23"/>
  <c r="H227" i="23"/>
  <c r="H228" i="23"/>
  <c r="H229" i="23"/>
  <c r="H230" i="23"/>
  <c r="H231" i="23"/>
  <c r="H233" i="23"/>
  <c r="H234" i="23"/>
  <c r="H235" i="23"/>
  <c r="H236" i="23"/>
  <c r="H237" i="23"/>
  <c r="H238" i="23"/>
  <c r="H239" i="23"/>
  <c r="H240" i="23"/>
  <c r="H241" i="23"/>
  <c r="H242" i="23"/>
  <c r="H243" i="23"/>
  <c r="H244" i="23"/>
  <c r="H245" i="23"/>
  <c r="H246" i="23"/>
  <c r="H247" i="23"/>
  <c r="H248" i="23"/>
  <c r="H249" i="23"/>
  <c r="H250" i="23"/>
  <c r="H251" i="23"/>
  <c r="H252" i="23"/>
  <c r="H253" i="23"/>
  <c r="H254" i="23"/>
  <c r="H256" i="23"/>
  <c r="H257" i="23"/>
  <c r="H258" i="23"/>
  <c r="H259" i="23"/>
  <c r="H260" i="23"/>
  <c r="H261" i="23"/>
  <c r="H262" i="23"/>
  <c r="H263" i="23"/>
  <c r="H264" i="23"/>
  <c r="H265" i="23"/>
  <c r="H266" i="23"/>
  <c r="H267" i="23"/>
  <c r="H269" i="23"/>
  <c r="H270" i="23"/>
  <c r="H271" i="23"/>
  <c r="H272" i="23"/>
  <c r="H273" i="23"/>
  <c r="H274" i="23"/>
  <c r="H275" i="23"/>
  <c r="H276" i="23"/>
  <c r="H277" i="23"/>
  <c r="H279" i="23"/>
  <c r="H280" i="23"/>
  <c r="H281" i="23"/>
  <c r="H282" i="23"/>
  <c r="H283" i="23"/>
  <c r="H284" i="23"/>
  <c r="H285" i="23"/>
  <c r="H286" i="23"/>
  <c r="H287" i="23"/>
  <c r="H288" i="23"/>
  <c r="H289" i="23"/>
  <c r="H290" i="23"/>
  <c r="H291" i="23"/>
  <c r="H292" i="23"/>
  <c r="H293" i="23"/>
  <c r="H295" i="23"/>
  <c r="H296" i="23"/>
  <c r="H297" i="23"/>
  <c r="H298" i="23"/>
  <c r="H299" i="23"/>
  <c r="H300" i="23"/>
  <c r="H301" i="23"/>
  <c r="H303" i="23"/>
  <c r="H304" i="23"/>
  <c r="H305" i="23"/>
  <c r="H306" i="23"/>
  <c r="H307" i="23"/>
  <c r="H308" i="23"/>
  <c r="H309" i="23"/>
  <c r="H310" i="23"/>
  <c r="H311" i="23"/>
  <c r="H312" i="23"/>
  <c r="H313" i="23"/>
  <c r="H315" i="23"/>
  <c r="H316" i="23"/>
  <c r="H317" i="23"/>
  <c r="H318" i="23"/>
  <c r="H319" i="23"/>
  <c r="H320" i="23"/>
  <c r="H321" i="23"/>
  <c r="H322" i="23"/>
  <c r="H323" i="23"/>
  <c r="H324" i="23"/>
  <c r="H325" i="23"/>
  <c r="H326" i="23"/>
  <c r="H327" i="23"/>
  <c r="H328" i="23"/>
  <c r="H329" i="23"/>
  <c r="H330" i="23"/>
  <c r="H331" i="23"/>
  <c r="H332" i="23"/>
  <c r="H333" i="23"/>
  <c r="H335" i="23"/>
  <c r="H336" i="23"/>
  <c r="H337" i="23"/>
  <c r="H338" i="23"/>
  <c r="H339" i="23"/>
  <c r="H340" i="23"/>
  <c r="H341" i="23"/>
  <c r="H342" i="23"/>
  <c r="H343" i="23"/>
  <c r="H344" i="23"/>
  <c r="H345" i="23"/>
  <c r="H346" i="23"/>
  <c r="H348" i="23"/>
  <c r="H349" i="23"/>
  <c r="H350" i="23"/>
  <c r="H352" i="23"/>
  <c r="H353" i="23"/>
  <c r="H354" i="23"/>
  <c r="H355" i="23"/>
  <c r="H356" i="23"/>
  <c r="H357" i="23"/>
  <c r="H358" i="23"/>
  <c r="H359" i="23"/>
  <c r="H360" i="23"/>
  <c r="H361" i="23"/>
  <c r="H362" i="23"/>
  <c r="H363" i="23"/>
  <c r="H364" i="23"/>
  <c r="H365" i="23"/>
  <c r="H366" i="23"/>
  <c r="H369" i="23"/>
  <c r="H370" i="23"/>
  <c r="H371" i="23"/>
  <c r="H372" i="23"/>
  <c r="H374" i="23"/>
  <c r="H375" i="23"/>
  <c r="H376" i="23"/>
  <c r="H377" i="23"/>
  <c r="H378" i="23"/>
  <c r="H379" i="23"/>
  <c r="H380" i="23"/>
  <c r="H381" i="23"/>
  <c r="H382" i="23"/>
  <c r="H383" i="23"/>
  <c r="H384" i="23"/>
  <c r="H385" i="23"/>
  <c r="H386" i="23"/>
  <c r="H387" i="23"/>
  <c r="H388" i="23"/>
  <c r="H389" i="23"/>
  <c r="H390" i="23"/>
  <c r="H391" i="23"/>
  <c r="H392" i="23"/>
  <c r="H393" i="23"/>
  <c r="H394" i="23"/>
  <c r="H397" i="23"/>
  <c r="H398" i="23"/>
  <c r="H399" i="23"/>
  <c r="H400" i="23"/>
  <c r="H401" i="23"/>
  <c r="H402" i="23"/>
  <c r="H403" i="23"/>
  <c r="H405" i="23"/>
  <c r="H406" i="23"/>
  <c r="H407" i="23"/>
  <c r="H408" i="23"/>
  <c r="H409" i="23"/>
  <c r="H410" i="23"/>
  <c r="H411" i="23"/>
  <c r="H412" i="23"/>
  <c r="H413" i="23"/>
  <c r="H414" i="23"/>
  <c r="H415" i="23"/>
  <c r="H416" i="23"/>
  <c r="H417" i="23"/>
  <c r="H418" i="23"/>
  <c r="H419" i="23"/>
  <c r="H420" i="23"/>
  <c r="H421" i="23"/>
  <c r="H422" i="23"/>
  <c r="H423" i="23"/>
  <c r="H424" i="23"/>
  <c r="H425" i="23"/>
  <c r="H426" i="23"/>
  <c r="H427" i="23"/>
  <c r="H428" i="23"/>
  <c r="H429" i="23"/>
  <c r="H430" i="23"/>
  <c r="H431" i="23"/>
  <c r="H433" i="23"/>
  <c r="H434" i="23"/>
  <c r="H435" i="23"/>
  <c r="H436" i="23"/>
  <c r="H437" i="23"/>
  <c r="H438" i="23"/>
  <c r="H439" i="23"/>
  <c r="H440" i="23"/>
  <c r="H441" i="23"/>
  <c r="H442" i="23"/>
  <c r="H443" i="23"/>
  <c r="H444" i="23"/>
  <c r="H445" i="23"/>
  <c r="H446" i="23"/>
  <c r="H447" i="23"/>
  <c r="H448" i="23"/>
  <c r="H449" i="23"/>
  <c r="H450" i="23"/>
  <c r="H451" i="23"/>
  <c r="H452" i="23"/>
  <c r="H453" i="23"/>
  <c r="H454" i="23"/>
  <c r="H456" i="23"/>
  <c r="H457" i="23"/>
  <c r="H458" i="23"/>
  <c r="H459" i="23"/>
  <c r="H461" i="23"/>
  <c r="H462" i="23"/>
  <c r="H463" i="23"/>
  <c r="H464" i="23"/>
  <c r="H465" i="23"/>
  <c r="H466" i="23"/>
  <c r="H467" i="23"/>
  <c r="H468" i="23"/>
  <c r="H469" i="23"/>
  <c r="H470" i="23"/>
  <c r="H471" i="23"/>
  <c r="H472" i="23"/>
  <c r="H473" i="23"/>
  <c r="H476" i="23"/>
  <c r="H477" i="23"/>
  <c r="H478" i="23"/>
  <c r="H479" i="23"/>
  <c r="H480" i="23"/>
  <c r="H481" i="23"/>
  <c r="H482" i="23"/>
  <c r="H484" i="23"/>
  <c r="H485" i="23"/>
  <c r="H486" i="23"/>
  <c r="H487" i="23"/>
  <c r="H489" i="23"/>
  <c r="H490" i="23"/>
  <c r="H491" i="23"/>
  <c r="H492" i="23"/>
  <c r="H493" i="23"/>
  <c r="H494" i="23"/>
  <c r="H495" i="23"/>
  <c r="H496" i="23"/>
  <c r="H498" i="23"/>
  <c r="H499" i="23"/>
  <c r="H500" i="23"/>
  <c r="H70" i="23"/>
  <c r="H65" i="23"/>
  <c r="H66" i="23"/>
  <c r="H67" i="23"/>
  <c r="H68" i="23"/>
  <c r="H64" i="23"/>
  <c r="H61" i="23"/>
  <c r="H62" i="23"/>
  <c r="H60" i="23"/>
  <c r="H53" i="23"/>
  <c r="H54" i="23"/>
  <c r="H55" i="23"/>
  <c r="H56" i="23"/>
  <c r="H57" i="23"/>
  <c r="H58" i="23"/>
  <c r="H52" i="23"/>
  <c r="H43" i="23"/>
  <c r="H44" i="23"/>
  <c r="H45" i="23"/>
  <c r="H46" i="23"/>
  <c r="H47" i="23"/>
  <c r="H48" i="23"/>
  <c r="H49" i="23"/>
  <c r="H50" i="23"/>
  <c r="H42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24" i="23"/>
  <c r="H22" i="23"/>
  <c r="H21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5" i="23"/>
  <c r="H357" i="21"/>
  <c r="H502" i="21"/>
  <c r="H503" i="21"/>
  <c r="H501" i="21"/>
  <c r="H493" i="21"/>
  <c r="H494" i="21"/>
  <c r="H495" i="21"/>
  <c r="H496" i="21"/>
  <c r="H497" i="21"/>
  <c r="H498" i="21"/>
  <c r="H499" i="21"/>
  <c r="H492" i="21"/>
  <c r="H488" i="21"/>
  <c r="H489" i="21"/>
  <c r="H490" i="21"/>
  <c r="H487" i="21"/>
  <c r="H480" i="21"/>
  <c r="H481" i="21"/>
  <c r="H482" i="21"/>
  <c r="H483" i="21"/>
  <c r="H484" i="21"/>
  <c r="H485" i="21"/>
  <c r="H479" i="21"/>
  <c r="H465" i="21"/>
  <c r="H466" i="21"/>
  <c r="H467" i="21"/>
  <c r="H468" i="21"/>
  <c r="H469" i="21"/>
  <c r="H470" i="21"/>
  <c r="H471" i="21"/>
  <c r="H472" i="21"/>
  <c r="H473" i="21"/>
  <c r="H474" i="21"/>
  <c r="H475" i="21"/>
  <c r="H476" i="21"/>
  <c r="H464" i="21"/>
  <c r="H460" i="21"/>
  <c r="H461" i="21"/>
  <c r="H462" i="21"/>
  <c r="H459" i="21"/>
  <c r="H437" i="21"/>
  <c r="H438" i="21"/>
  <c r="H439" i="21"/>
  <c r="H440" i="21"/>
  <c r="H441" i="21"/>
  <c r="H442" i="21"/>
  <c r="H443" i="21"/>
  <c r="H444" i="21"/>
  <c r="H445" i="21"/>
  <c r="H446" i="21"/>
  <c r="H447" i="21"/>
  <c r="H448" i="21"/>
  <c r="H449" i="21"/>
  <c r="H450" i="21"/>
  <c r="H451" i="21"/>
  <c r="H452" i="21"/>
  <c r="H453" i="21"/>
  <c r="H454" i="21"/>
  <c r="H455" i="21"/>
  <c r="H456" i="21"/>
  <c r="H457" i="21"/>
  <c r="H436" i="21"/>
  <c r="H409" i="21"/>
  <c r="H410" i="21"/>
  <c r="H411" i="21"/>
  <c r="H412" i="21"/>
  <c r="H413" i="21"/>
  <c r="H414" i="21"/>
  <c r="H415" i="21"/>
  <c r="H416" i="21"/>
  <c r="H417" i="21"/>
  <c r="H418" i="21"/>
  <c r="H419" i="21"/>
  <c r="H420" i="21"/>
  <c r="H421" i="21"/>
  <c r="H422" i="21"/>
  <c r="H423" i="21"/>
  <c r="H424" i="21"/>
  <c r="H425" i="21"/>
  <c r="H426" i="21"/>
  <c r="H427" i="21"/>
  <c r="H428" i="21"/>
  <c r="H429" i="21"/>
  <c r="H430" i="21"/>
  <c r="H431" i="21"/>
  <c r="H432" i="21"/>
  <c r="H433" i="21"/>
  <c r="H434" i="21"/>
  <c r="H408" i="21"/>
  <c r="H401" i="21"/>
  <c r="H402" i="21"/>
  <c r="H403" i="21"/>
  <c r="H404" i="21"/>
  <c r="H405" i="21"/>
  <c r="H406" i="21"/>
  <c r="H400" i="21"/>
  <c r="H376" i="21"/>
  <c r="H377" i="21"/>
  <c r="H378" i="21"/>
  <c r="H379" i="21"/>
  <c r="H380" i="21"/>
  <c r="H381" i="21"/>
  <c r="H382" i="21"/>
  <c r="H383" i="21"/>
  <c r="H384" i="21"/>
  <c r="H385" i="21"/>
  <c r="H386" i="21"/>
  <c r="H387" i="21"/>
  <c r="H388" i="21"/>
  <c r="H389" i="21"/>
  <c r="H390" i="21"/>
  <c r="H391" i="21"/>
  <c r="H392" i="21"/>
  <c r="H393" i="21"/>
  <c r="H394" i="21"/>
  <c r="H395" i="21"/>
  <c r="H396" i="21"/>
  <c r="H397" i="21"/>
  <c r="H375" i="21"/>
  <c r="H371" i="21"/>
  <c r="H372" i="21"/>
  <c r="H373" i="21"/>
  <c r="H370" i="21"/>
  <c r="H354" i="21"/>
  <c r="H355" i="21"/>
  <c r="H356" i="21"/>
  <c r="H358" i="21"/>
  <c r="H359" i="21"/>
  <c r="H360" i="21"/>
  <c r="H361" i="21"/>
  <c r="H362" i="21"/>
  <c r="H363" i="21"/>
  <c r="H364" i="21"/>
  <c r="H365" i="21"/>
  <c r="H366" i="21"/>
  <c r="H367" i="21"/>
  <c r="H353" i="21"/>
  <c r="H350" i="21"/>
  <c r="H351" i="21"/>
  <c r="H349" i="21"/>
  <c r="H337" i="21"/>
  <c r="H338" i="21"/>
  <c r="H339" i="21"/>
  <c r="H340" i="21"/>
  <c r="H341" i="21"/>
  <c r="H342" i="21"/>
  <c r="H343" i="21"/>
  <c r="H344" i="21"/>
  <c r="H345" i="21"/>
  <c r="H346" i="21"/>
  <c r="H347" i="21"/>
  <c r="H336" i="21"/>
  <c r="H317" i="21"/>
  <c r="H318" i="21"/>
  <c r="H319" i="21"/>
  <c r="H320" i="21"/>
  <c r="H321" i="21"/>
  <c r="H322" i="21"/>
  <c r="H323" i="21"/>
  <c r="H324" i="21"/>
  <c r="H325" i="21"/>
  <c r="H326" i="21"/>
  <c r="H327" i="21"/>
  <c r="H328" i="21"/>
  <c r="H329" i="21"/>
  <c r="H330" i="21"/>
  <c r="H331" i="21"/>
  <c r="H332" i="21"/>
  <c r="H333" i="21"/>
  <c r="H334" i="21"/>
  <c r="H316" i="21"/>
  <c r="H305" i="21"/>
  <c r="H306" i="21"/>
  <c r="H307" i="21"/>
  <c r="H308" i="21"/>
  <c r="H309" i="21"/>
  <c r="H310" i="21"/>
  <c r="H311" i="21"/>
  <c r="H312" i="21"/>
  <c r="H313" i="21"/>
  <c r="H314" i="21"/>
  <c r="H304" i="21"/>
  <c r="H297" i="21"/>
  <c r="H298" i="21"/>
  <c r="H299" i="21"/>
  <c r="H300" i="21"/>
  <c r="H301" i="21"/>
  <c r="H302" i="21"/>
  <c r="H296" i="21"/>
  <c r="H281" i="21"/>
  <c r="H282" i="21"/>
  <c r="H283" i="21"/>
  <c r="H284" i="21"/>
  <c r="H285" i="21"/>
  <c r="H286" i="21"/>
  <c r="H287" i="21"/>
  <c r="H288" i="21"/>
  <c r="H289" i="21"/>
  <c r="H290" i="21"/>
  <c r="H291" i="21"/>
  <c r="H292" i="21"/>
  <c r="H293" i="21"/>
  <c r="H294" i="21"/>
  <c r="H280" i="21"/>
  <c r="H271" i="21"/>
  <c r="H272" i="21"/>
  <c r="H273" i="21"/>
  <c r="H274" i="21"/>
  <c r="H275" i="21"/>
  <c r="H276" i="21"/>
  <c r="H277" i="21"/>
  <c r="H278" i="21"/>
  <c r="H270" i="21"/>
  <c r="H258" i="21"/>
  <c r="H259" i="21"/>
  <c r="H260" i="21"/>
  <c r="H261" i="21"/>
  <c r="H262" i="21"/>
  <c r="H263" i="21"/>
  <c r="H264" i="21"/>
  <c r="H265" i="21"/>
  <c r="H266" i="21"/>
  <c r="H267" i="21"/>
  <c r="H268" i="21"/>
  <c r="H257" i="21"/>
  <c r="H235" i="21"/>
  <c r="H236" i="21"/>
  <c r="H237" i="21"/>
  <c r="H238" i="21"/>
  <c r="H239" i="21"/>
  <c r="H240" i="21"/>
  <c r="H241" i="21"/>
  <c r="H242" i="21"/>
  <c r="H243" i="21"/>
  <c r="H244" i="21"/>
  <c r="H245" i="21"/>
  <c r="H246" i="21"/>
  <c r="H247" i="21"/>
  <c r="H248" i="21"/>
  <c r="H249" i="21"/>
  <c r="H250" i="21"/>
  <c r="H251" i="21"/>
  <c r="H252" i="21"/>
  <c r="H253" i="21"/>
  <c r="H254" i="21"/>
  <c r="H255" i="21"/>
  <c r="H234" i="21"/>
  <c r="H227" i="21"/>
  <c r="H228" i="21"/>
  <c r="H229" i="21"/>
  <c r="H230" i="21"/>
  <c r="H231" i="21"/>
  <c r="H232" i="21"/>
  <c r="H226" i="21"/>
  <c r="H207" i="21"/>
  <c r="H208" i="21"/>
  <c r="H209" i="21"/>
  <c r="H210" i="21"/>
  <c r="H211" i="21"/>
  <c r="H212" i="21"/>
  <c r="H213" i="21"/>
  <c r="H214" i="21"/>
  <c r="H215" i="21"/>
  <c r="H216" i="21"/>
  <c r="H217" i="21"/>
  <c r="H218" i="21"/>
  <c r="H219" i="21"/>
  <c r="H220" i="21"/>
  <c r="H221" i="21"/>
  <c r="H222" i="21"/>
  <c r="H223" i="21"/>
  <c r="H224" i="21"/>
  <c r="H206" i="21"/>
  <c r="H194" i="21"/>
  <c r="H195" i="21"/>
  <c r="H196" i="21"/>
  <c r="H197" i="21"/>
  <c r="H198" i="21"/>
  <c r="H199" i="21"/>
  <c r="H200" i="21"/>
  <c r="H201" i="21"/>
  <c r="H202" i="21"/>
  <c r="H203" i="21"/>
  <c r="H193" i="21"/>
  <c r="H191" i="21"/>
  <c r="H190" i="21"/>
  <c r="H177" i="21"/>
  <c r="H178" i="21"/>
  <c r="H179" i="21"/>
  <c r="H180" i="21"/>
  <c r="H181" i="21"/>
  <c r="H182" i="21"/>
  <c r="H183" i="21"/>
  <c r="H184" i="21"/>
  <c r="H185" i="21"/>
  <c r="H186" i="21"/>
  <c r="H187" i="21"/>
  <c r="H188" i="21"/>
  <c r="H176" i="21"/>
  <c r="H170" i="21"/>
  <c r="H171" i="21"/>
  <c r="H172" i="21"/>
  <c r="H173" i="21"/>
  <c r="H174" i="21"/>
  <c r="H169" i="21"/>
  <c r="H158" i="21"/>
  <c r="H159" i="21"/>
  <c r="H160" i="21"/>
  <c r="H161" i="21"/>
  <c r="H162" i="21"/>
  <c r="H163" i="21"/>
  <c r="H164" i="21"/>
  <c r="H165" i="21"/>
  <c r="H166" i="21"/>
  <c r="H167" i="21"/>
  <c r="H157" i="21"/>
  <c r="H142" i="21"/>
  <c r="H143" i="21"/>
  <c r="H144" i="21"/>
  <c r="H145" i="21"/>
  <c r="H146" i="21"/>
  <c r="H147" i="21"/>
  <c r="H148" i="21"/>
  <c r="H149" i="21"/>
  <c r="H150" i="21"/>
  <c r="H151" i="21"/>
  <c r="H152" i="21"/>
  <c r="H153" i="21"/>
  <c r="H154" i="21"/>
  <c r="H141" i="21"/>
  <c r="H138" i="21"/>
  <c r="H130" i="21"/>
  <c r="H131" i="21"/>
  <c r="H132" i="21"/>
  <c r="H133" i="21"/>
  <c r="H134" i="21"/>
  <c r="H135" i="21"/>
  <c r="H136" i="21"/>
  <c r="H129" i="21"/>
  <c r="H140" i="21"/>
  <c r="H139" i="21"/>
  <c r="H114" i="21"/>
  <c r="H115" i="21"/>
  <c r="H116" i="21"/>
  <c r="H113" i="21"/>
  <c r="H101" i="21"/>
  <c r="H102" i="21"/>
  <c r="H103" i="21"/>
  <c r="H104" i="21"/>
  <c r="H105" i="21"/>
  <c r="H100" i="21"/>
  <c r="H93" i="21"/>
  <c r="H94" i="21"/>
  <c r="H95" i="21"/>
  <c r="H96" i="21"/>
  <c r="H97" i="21"/>
  <c r="H98" i="21"/>
  <c r="H92" i="21"/>
  <c r="H126" i="21"/>
  <c r="H125" i="21"/>
  <c r="H124" i="21"/>
  <c r="H123" i="21"/>
  <c r="H122" i="21"/>
  <c r="H121" i="21"/>
  <c r="H120" i="21"/>
  <c r="H119" i="21"/>
  <c r="H118" i="21"/>
  <c r="H90" i="21"/>
  <c r="H87" i="21"/>
  <c r="H88" i="21"/>
  <c r="H89" i="21"/>
  <c r="H86" i="21"/>
  <c r="H84" i="21"/>
  <c r="H83" i="21"/>
  <c r="H81" i="21"/>
  <c r="H80" i="21"/>
  <c r="H79" i="21"/>
  <c r="H78" i="21"/>
  <c r="H77" i="21"/>
  <c r="H76" i="21"/>
  <c r="H74" i="21"/>
  <c r="H71" i="21"/>
  <c r="H72" i="21"/>
  <c r="H70" i="21"/>
  <c r="H65" i="21"/>
  <c r="H66" i="21"/>
  <c r="H67" i="21"/>
  <c r="H68" i="21"/>
  <c r="H64" i="21"/>
  <c r="H61" i="21"/>
  <c r="H62" i="21"/>
  <c r="H60" i="21"/>
  <c r="H53" i="21"/>
  <c r="H54" i="21"/>
  <c r="H55" i="21"/>
  <c r="H56" i="21"/>
  <c r="H57" i="21"/>
  <c r="H58" i="21"/>
  <c r="H52" i="21"/>
  <c r="H43" i="21"/>
  <c r="H44" i="21"/>
  <c r="H45" i="21"/>
  <c r="H46" i="21"/>
  <c r="H47" i="21"/>
  <c r="H48" i="21"/>
  <c r="H49" i="21"/>
  <c r="H50" i="21"/>
  <c r="H42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24" i="21"/>
  <c r="H22" i="21"/>
  <c r="H21" i="21"/>
  <c r="H6" i="21"/>
  <c r="H7" i="21"/>
  <c r="H8" i="21"/>
  <c r="H9" i="21"/>
  <c r="H10" i="21"/>
  <c r="H11" i="21"/>
  <c r="H12" i="21"/>
  <c r="H13" i="21"/>
  <c r="H14" i="21"/>
  <c r="H15" i="21"/>
  <c r="H16" i="21"/>
  <c r="H17" i="21"/>
  <c r="H18" i="21"/>
  <c r="H19" i="21"/>
  <c r="H5" i="21"/>
  <c r="F4" i="9" l="1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3" i="9"/>
  <c r="E15" i="5" l="1"/>
  <c r="E14" i="5"/>
  <c r="E13" i="5"/>
  <c r="E12" i="5"/>
  <c r="E11" i="5"/>
  <c r="E10" i="5"/>
  <c r="E9" i="5"/>
  <c r="E8" i="5"/>
  <c r="E7" i="5"/>
  <c r="E6" i="5"/>
</calcChain>
</file>

<file path=xl/sharedStrings.xml><?xml version="1.0" encoding="utf-8"?>
<sst xmlns="http://schemas.openxmlformats.org/spreadsheetml/2006/main" count="17702" uniqueCount="2886">
  <si>
    <t>SAP</t>
  </si>
  <si>
    <t>TYP</t>
  </si>
  <si>
    <t>OPIS</t>
  </si>
  <si>
    <t>A</t>
  </si>
  <si>
    <t>N/a</t>
  </si>
  <si>
    <t>F.01U.081.384</t>
  </si>
  <si>
    <t>Moduł kontroli baterii</t>
  </si>
  <si>
    <t>4.998.137.262</t>
  </si>
  <si>
    <t>ANI 0016 A</t>
  </si>
  <si>
    <t>Moduł wskaźników diodowych</t>
  </si>
  <si>
    <t>4.998.137.265</t>
  </si>
  <si>
    <t>RML 0008 A</t>
  </si>
  <si>
    <t>Moduł 8 wyjść przekaźnikowych niskonapięciowych</t>
  </si>
  <si>
    <t>4.998.137.266</t>
  </si>
  <si>
    <t>IOS 0020 A</t>
  </si>
  <si>
    <t>Moduł komunikacyjny (20mA i RS232)</t>
  </si>
  <si>
    <t>4.998.137.267</t>
  </si>
  <si>
    <t>IOS 0232 A</t>
  </si>
  <si>
    <t>Moduł komunikacyjny (2xRS232)</t>
  </si>
  <si>
    <t>4.998.137.269</t>
  </si>
  <si>
    <t>IOP 0008 A</t>
  </si>
  <si>
    <t>Moduł 8 wejść i 8 wyjść OC</t>
  </si>
  <si>
    <t>4.998.137.270</t>
  </si>
  <si>
    <t>CZM 0004 A</t>
  </si>
  <si>
    <t>Moduł 4 stref konwencjonalnych</t>
  </si>
  <si>
    <t>4.998.137.274</t>
  </si>
  <si>
    <t>RMH 0002 A</t>
  </si>
  <si>
    <t>Moduł 2 wyjść przekaźnikowych wysokonapięciowych</t>
  </si>
  <si>
    <t>4.998.137.275</t>
  </si>
  <si>
    <t>NZM 0002 A</t>
  </si>
  <si>
    <t>Moduł 2 linii sygnalizatorów</t>
  </si>
  <si>
    <t>F.01U.028.289</t>
  </si>
  <si>
    <t>FPE-5000-UGM</t>
  </si>
  <si>
    <t>Moduł komunikacyjny</t>
  </si>
  <si>
    <t>B</t>
  </si>
  <si>
    <t>4.998.137.277</t>
  </si>
  <si>
    <t>LSN 0300 A</t>
  </si>
  <si>
    <t>Moduł pętli LSN o obciążalności 300mA</t>
  </si>
  <si>
    <t>4.998.137.278</t>
  </si>
  <si>
    <t>LSN 1500 A</t>
  </si>
  <si>
    <t>Moduł pętli LSN o obciążalności 1500mA</t>
  </si>
  <si>
    <t>PRS-0002-C</t>
  </si>
  <si>
    <t>Szyna przyłączeniowa krótka</t>
  </si>
  <si>
    <t>4.998.137.280</t>
  </si>
  <si>
    <t>PRD 0004 A</t>
  </si>
  <si>
    <t>Szyna przyłączeniowa długa</t>
  </si>
  <si>
    <t>4.998.137.290</t>
  </si>
  <si>
    <t>CPH 0006 A</t>
  </si>
  <si>
    <t>Obudowa podstawowa na 6 modułów, 2 baterie 12V/40Ah, 1 uchwyt pojedynczy zasilacza PSB 1001 A (cena obejmuje uchwyt zasilacza pojedynczy PSB 1001 A)</t>
  </si>
  <si>
    <t>4.998.137.291</t>
  </si>
  <si>
    <t>MPH 0010 A</t>
  </si>
  <si>
    <t>Obudowa podstawowa na 10 modułów</t>
  </si>
  <si>
    <t>4.998.137.292</t>
  </si>
  <si>
    <t>EPH 0012 A</t>
  </si>
  <si>
    <t>Obudowa rozbudów na 12 modułów</t>
  </si>
  <si>
    <t>4.998.137.293</t>
  </si>
  <si>
    <t>PSF 0002 A</t>
  </si>
  <si>
    <t>Obudowa zasilania mała do instalacji dwóch baterii 12V/40Ah oraz jednego uchwytu zasilacza pojedynczego PSB 1001 A (cena obejmuje uchwyt zasilacza pojedynczy PSB 1001 A)</t>
  </si>
  <si>
    <t>4.998.137.294</t>
  </si>
  <si>
    <t>PMF 0004 A</t>
  </si>
  <si>
    <t>Obudowa zasilania średnia do instalacji czterech baterii 12V/40Ah oraz jednego uchwytu zasilacza pojedynczego PSB 1001 A (cena obejmuje uchwyt zasilacza pojedynczy PSB 1001 A)</t>
  </si>
  <si>
    <t>4.998.147.119</t>
  </si>
  <si>
    <t>USF 0000 A</t>
  </si>
  <si>
    <t>Obudowa mała uniwersalna</t>
  </si>
  <si>
    <t>F.01U.266.845</t>
  </si>
  <si>
    <t>FPM-5000-KMC</t>
  </si>
  <si>
    <t>Zestaw montażowy dla media konwertera</t>
  </si>
  <si>
    <t>4.998.137.296</t>
  </si>
  <si>
    <t>FBH 0000 A</t>
  </si>
  <si>
    <t>Rama montażowa duża</t>
  </si>
  <si>
    <t>4.998.137.297</t>
  </si>
  <si>
    <t>FMH 0000 A</t>
  </si>
  <si>
    <t>Rama montażowa średnia</t>
  </si>
  <si>
    <t>4.998.137.298</t>
  </si>
  <si>
    <t>FSH 0000 A</t>
  </si>
  <si>
    <t>Rama montażowa mała</t>
  </si>
  <si>
    <t>4.998.139.498</t>
  </si>
  <si>
    <t>FRB 0019 A</t>
  </si>
  <si>
    <t>19" Zestaw umożliwiający instalację w szafach rack 19" obudów: CPH 0006 A, MPH 0010 A, EPH 0012 A</t>
  </si>
  <si>
    <t>4.998.139.499</t>
  </si>
  <si>
    <t>FRM 0019 A</t>
  </si>
  <si>
    <t>19" Zestaw umożliwiający instalację w szafach rack 19" obudowy PMF 0004 A</t>
  </si>
  <si>
    <t>4.998.139.500</t>
  </si>
  <si>
    <t>FRS 0019 A</t>
  </si>
  <si>
    <t>19" Zestaw umożliwiający instalację w szafach rack 19" obudów PSF 0002A i USF 0000 A</t>
  </si>
  <si>
    <t>F.01U.500.374</t>
  </si>
  <si>
    <t>FDP 0001 A</t>
  </si>
  <si>
    <t>Zaślepka pustych slotów modułów</t>
  </si>
  <si>
    <t>F.01U.513.251</t>
  </si>
  <si>
    <t>FPO-5000-EB</t>
  </si>
  <si>
    <t>Szyna uziemiająca</t>
  </si>
  <si>
    <t>4.998.137.285</t>
  </si>
  <si>
    <t>HCP 0006 A</t>
  </si>
  <si>
    <t>Obudowa podstawowa 6 modułów, 2 baterie 12V/28Ah oraz uchwyt dwóch zasilaczy CPB 1002 A (zamawiany dodatkowo)</t>
  </si>
  <si>
    <t>4.998.137.286</t>
  </si>
  <si>
    <t>HBC 0010 A</t>
  </si>
  <si>
    <t>Obudowa podstawowa na 10 modułów, 2 baterie 12V/28Ah oraz uchwyt dwóch zasilaczy CPB 1002 A (zamawiany dodatkowo)</t>
  </si>
  <si>
    <t>4.998.137.287</t>
  </si>
  <si>
    <t>HBE 0012 A</t>
  </si>
  <si>
    <t>Obudowa rozszerzeń na 12 modułów, 2 baterie 12V/28Ah oraz uchwyt dwóch zasilaczy CPB 1002 A(zamawiamy dodatkowo)</t>
  </si>
  <si>
    <t>4.998.137.288</t>
  </si>
  <si>
    <t>PSS 0002 A</t>
  </si>
  <si>
    <t>Obudowa zasilania mała (może zostać wyposażona alternatywnie w: a) dwie baterie 12V/28Ah oraz pojedynczy uchwyt zasilacza PSB 1001 A b) uchwyt zasilacza podwójny PSB 1002 A c) płytę montażową HMP 0002 A)</t>
  </si>
  <si>
    <t>4.998.137.289</t>
  </si>
  <si>
    <t>PSB 0004 A</t>
  </si>
  <si>
    <t>Obudowa zasilania duża (może zostać wyposażona alternatywnie w: a) cztery baterie 12V/28 Ah oraz uchwyt zasilacza pojedynczy  PSB 1001 A b) dwie baterie 12V/28Ah oraz uchwyt zasilacza podwójny PSB 1002 A c) dwie baterie 12V/28Ah, uchwyt zasilacza podwójny PSB 1002 A oraz dystrybutor HPD 0000 A d) dwie baterie 12V/28Ah, uchwyt zasilacza podwójny PSB 1002 A oraz płytę montażową HMP 0001 A)</t>
  </si>
  <si>
    <t>F.01U.500.367</t>
  </si>
  <si>
    <t>Zasilacz 24V/6A</t>
  </si>
  <si>
    <t>4.998.153.243</t>
  </si>
  <si>
    <t>CPB 0000 A</t>
  </si>
  <si>
    <t xml:space="preserve">Zestaw kabli połączeniowych pomiędzy modułem BCM a zasilaczem UPS (długość 150 cm) </t>
  </si>
  <si>
    <t>F.01U.078.858</t>
  </si>
  <si>
    <t>FPO-5000-PSB1</t>
  </si>
  <si>
    <t xml:space="preserve">Uchwyt zasilacza pojedynczy (do obudów zasilania do montażu naściennego: PSS 0002 A oraz PSB 0004 A) </t>
  </si>
  <si>
    <t>F.01U.078.860</t>
  </si>
  <si>
    <t>FPO-5000-PSB-CH</t>
  </si>
  <si>
    <t>Uchwyt zasilacza podwójny (do obudów do montażu naściennego: HCP 0006 A, HBC 0010 A oraz HBE 0012 A)</t>
  </si>
  <si>
    <t>4.998.153.244</t>
  </si>
  <si>
    <t>CBB 0000 A</t>
  </si>
  <si>
    <t>Zestaw kabli połączeniowych (moduł BCM/baterie - 180 cm; bateria/bateria - 17cm) Wykorzystywane, gdy baterie są umieszczone w oddzielnej obudowie)</t>
  </si>
  <si>
    <t>F.01U.266.844</t>
  </si>
  <si>
    <t>FPM-5000-KES</t>
  </si>
  <si>
    <t>Zestaw montażowy do instalacji przełącznika Ethernet
lub konwertera transmisji w obudowach USF 0000 A
lub PSS 0002 A.</t>
  </si>
  <si>
    <t>F.01U.265.641</t>
  </si>
  <si>
    <t>EL1141-10B-BH</t>
  </si>
  <si>
    <t>Światłowodowy konwerter Ethernet MM</t>
  </si>
  <si>
    <t>F.01U.265.643</t>
  </si>
  <si>
    <t>EL1141-B0B-BH</t>
  </si>
  <si>
    <t>Światłowodowy konwerter Ethernet SM</t>
  </si>
  <si>
    <t>Czujki punktowe LSNi</t>
  </si>
  <si>
    <t>Seria 520</t>
  </si>
  <si>
    <t>F.01U.510.149</t>
  </si>
  <si>
    <t>FAP-O 520</t>
  </si>
  <si>
    <t>Czujka optyczna dekoracyjna Lsn, biała</t>
  </si>
  <si>
    <t>F.01U.510.151</t>
  </si>
  <si>
    <t>FAP-OC 520</t>
  </si>
  <si>
    <t>Czujka optyczo-chemiczna Lsn, biała</t>
  </si>
  <si>
    <t>F.01U.510.161</t>
  </si>
  <si>
    <t>FAP-O 520-P</t>
  </si>
  <si>
    <t>Czujka optyczna dekoracyjna Lsn, przezroczysta</t>
  </si>
  <si>
    <t>F.01U.510.162</t>
  </si>
  <si>
    <t>FAP-OC 520-P</t>
  </si>
  <si>
    <t xml:space="preserve">Czujka optyczno-chemiczna Lsn, przezroczysta </t>
  </si>
  <si>
    <t>Czujka termiczna</t>
  </si>
  <si>
    <t>F.01U.029.411</t>
  </si>
  <si>
    <t>FAD-420-HS-EN</t>
  </si>
  <si>
    <t>Osłona przeciwwietrzna z podstawą ms400</t>
  </si>
  <si>
    <t xml:space="preserve">Czujka optyczna do stosowania w osłonie przeciwietrznej </t>
  </si>
  <si>
    <t>F.01U.029.219</t>
  </si>
  <si>
    <t>D344-1.5</t>
  </si>
  <si>
    <t>Rurka próbkująca o długości 45,7cm</t>
  </si>
  <si>
    <t>F.01U.029.175</t>
  </si>
  <si>
    <t>D344-3</t>
  </si>
  <si>
    <t>Rurka próbkująca 91,4 cm</t>
  </si>
  <si>
    <t>F.01U.029.174</t>
  </si>
  <si>
    <t>D344-5</t>
  </si>
  <si>
    <t>Rurka próbkująca 1,52 m(DS290)</t>
  </si>
  <si>
    <t>D344-TF</t>
  </si>
  <si>
    <t>Rurka filtrująca próbkująca 20/PK</t>
  </si>
  <si>
    <t>F.01U.029.619</t>
  </si>
  <si>
    <t>FAD-RB-DIBT</t>
  </si>
  <si>
    <t xml:space="preserve">Płytka przekaźników do zastosowań zgodnych z wytycznymi DIBT </t>
  </si>
  <si>
    <t>AVENAR Detector 4000</t>
  </si>
  <si>
    <t>FAP-425-O</t>
  </si>
  <si>
    <t>FAP-425-O-R</t>
  </si>
  <si>
    <t xml:space="preserve">Czujka optyczna z przełącznikami obrotowymi </t>
  </si>
  <si>
    <t>FAP-425-DO-R</t>
  </si>
  <si>
    <t>FAP-425-OT</t>
  </si>
  <si>
    <t>FAP-425-OT-R</t>
  </si>
  <si>
    <t>FAP-425-DOT-R</t>
  </si>
  <si>
    <t>FAH-425-T-R</t>
  </si>
  <si>
    <t xml:space="preserve">Czujka termiczna z przełącznikami obrotowymi </t>
  </si>
  <si>
    <t>FAP-425-DOTC-R</t>
  </si>
  <si>
    <t>FAD-425-O-R</t>
  </si>
  <si>
    <t>Akcesoria czujek serii 520</t>
  </si>
  <si>
    <t>4.998.151.297</t>
  </si>
  <si>
    <t>FAA-500</t>
  </si>
  <si>
    <t>Gniazdo czujek serii 520</t>
  </si>
  <si>
    <t>4.998.151.302</t>
  </si>
  <si>
    <t>FAA-500-BB</t>
  </si>
  <si>
    <t>Puszka montażowa czujek serii 500 do instalacji w sufitach podwieszanych</t>
  </si>
  <si>
    <t>4.998.151.296</t>
  </si>
  <si>
    <t>FAA-500-TR-P</t>
  </si>
  <si>
    <t>Pierścień przezroczysty zewnętrzny z zestawem kolorowych wkładek</t>
  </si>
  <si>
    <t>4.998.151.295</t>
  </si>
  <si>
    <t>FAA-500-TR-W</t>
  </si>
  <si>
    <t>Pierścień biały zewnętrzny</t>
  </si>
  <si>
    <t>FAA-500-SB-H</t>
  </si>
  <si>
    <t>Puszka montażowa do montażu powierzchniowego z uszczelką</t>
  </si>
  <si>
    <t>F.01U.510.028</t>
  </si>
  <si>
    <t>FAA-500-SPRING</t>
  </si>
  <si>
    <t>4.998.151.299</t>
  </si>
  <si>
    <t>FAA-500-R</t>
  </si>
  <si>
    <t xml:space="preserve">Podstawa z wyjściem przekaźnikowym </t>
  </si>
  <si>
    <t>F.01U.508.713</t>
  </si>
  <si>
    <t>FAA-500-CB</t>
  </si>
  <si>
    <t xml:space="preserve">Zintegrowana obudowa do sufitów betonowych </t>
  </si>
  <si>
    <t>4.998.021.535</t>
  </si>
  <si>
    <t>MS 400</t>
  </si>
  <si>
    <t>Gniazdo czujek serii 400</t>
  </si>
  <si>
    <t>MS 400 B</t>
  </si>
  <si>
    <t>Gniazdo czujek serii 400 z logo Bosch</t>
  </si>
  <si>
    <t>F.01U.215.142</t>
  </si>
  <si>
    <t>FAA-420-SEAL</t>
  </si>
  <si>
    <t>F.01U.508.658</t>
  </si>
  <si>
    <t xml:space="preserve">FAA-MSR420 </t>
  </si>
  <si>
    <t>Gniazdo czujki z wyjściem przekaźnikowym (tylko do czujek serii 420!!)</t>
  </si>
  <si>
    <t>4.998.113.025</t>
  </si>
  <si>
    <t>MSC 420</t>
  </si>
  <si>
    <t xml:space="preserve">MSC 420 podstawa do montażu sufitowego </t>
  </si>
  <si>
    <t>4.998.114.565</t>
  </si>
  <si>
    <t>MSR 320</t>
  </si>
  <si>
    <t xml:space="preserve">MSC 320 podstawa z przekaźnikiem </t>
  </si>
  <si>
    <t>4.998.025.369</t>
  </si>
  <si>
    <t>SK 400</t>
  </si>
  <si>
    <t>Metalowa kratka zabezpieczająca</t>
  </si>
  <si>
    <t>4.998.035.312</t>
  </si>
  <si>
    <t>SSK400</t>
  </si>
  <si>
    <t>4.998.084.709</t>
  </si>
  <si>
    <t>TP4 400</t>
  </si>
  <si>
    <t>4.998.084.710</t>
  </si>
  <si>
    <t>TP8 400</t>
  </si>
  <si>
    <t>MH 400</t>
  </si>
  <si>
    <t>Grzałka czujki</t>
  </si>
  <si>
    <t>WA400</t>
  </si>
  <si>
    <t xml:space="preserve">MK 400, uchwyt do instalacji czujki </t>
  </si>
  <si>
    <t>Wskaźnik zadziałania</t>
  </si>
  <si>
    <t>FAA-420-RI-DIN</t>
  </si>
  <si>
    <t>F.01U.289.620</t>
  </si>
  <si>
    <t>C</t>
  </si>
  <si>
    <t>FAA-420-RI-ROW</t>
  </si>
  <si>
    <t>F.01U.289.120</t>
  </si>
  <si>
    <t>Czujki specjalne</t>
  </si>
  <si>
    <t>Liniowe czujki dymu</t>
  </si>
  <si>
    <t>F.01U.290.195</t>
  </si>
  <si>
    <t>FIRERAY3000</t>
  </si>
  <si>
    <t xml:space="preserve">Fireray 3000 Liniowa czujka dymu </t>
  </si>
  <si>
    <t>F.01U.290.196</t>
  </si>
  <si>
    <t>FIRERAY3000-HD</t>
  </si>
  <si>
    <t xml:space="preserve">Fireray 3000 dodatkowa glowica </t>
  </si>
  <si>
    <t>F.01U.290.197</t>
  </si>
  <si>
    <t>FIRERAY5000-EN</t>
  </si>
  <si>
    <t>Czujka liniowa FireRay5000 (możliwość pracy dwóch głowic)</t>
  </si>
  <si>
    <t>F.01U.143.247</t>
  </si>
  <si>
    <t>FRAY5000-HEAD-EN</t>
  </si>
  <si>
    <t>F.01U.083.264</t>
  </si>
  <si>
    <t>FRAY5000-LR-KIT</t>
  </si>
  <si>
    <t>F.01U.098.240</t>
  </si>
  <si>
    <t>FRAY5000-BR</t>
  </si>
  <si>
    <t>F.01U.098.241</t>
  </si>
  <si>
    <t>FRAY5000-4PRISM</t>
  </si>
  <si>
    <t>F.01U.098.242</t>
  </si>
  <si>
    <t>FRAY5000-1PRISM</t>
  </si>
  <si>
    <t>Czujka płomienia</t>
  </si>
  <si>
    <t>F.01U.279.762</t>
  </si>
  <si>
    <t>F.01U.279.880</t>
  </si>
  <si>
    <t>F.01U.279.764</t>
  </si>
  <si>
    <t>IR3 – czujka płomienia w wersji EX</t>
  </si>
  <si>
    <t>Podstawa montaż powierzchniowy</t>
  </si>
  <si>
    <t>4.998.112.084</t>
  </si>
  <si>
    <t>4.998.112.085</t>
  </si>
  <si>
    <t>SB3</t>
  </si>
  <si>
    <t>ROPy adresowalne LSNi</t>
  </si>
  <si>
    <t>F.01U.011.956</t>
  </si>
  <si>
    <t>FMC-210-DM-G-R</t>
  </si>
  <si>
    <t>ROP czerwony, wewnętrzny</t>
  </si>
  <si>
    <t>F.01U.011.958</t>
  </si>
  <si>
    <t>FMC-210-DM-H-R</t>
  </si>
  <si>
    <t>ROP czerwony, zewnętrzny</t>
  </si>
  <si>
    <t>3.756.630.007</t>
  </si>
  <si>
    <t>FMM-KEY-Form G/H</t>
  </si>
  <si>
    <t>Klucz do Ręcznego Ostrzegacza Pożarowego</t>
  </si>
  <si>
    <t>Moduły adresowalne LSNi</t>
  </si>
  <si>
    <t>F.01U.508.715</t>
  </si>
  <si>
    <t>FLM-420-NAC-S</t>
  </si>
  <si>
    <t>F.01U.508.717</t>
  </si>
  <si>
    <t>FLM-420-NAC-D</t>
  </si>
  <si>
    <t>F.01U.508.710</t>
  </si>
  <si>
    <t>FLM-420-RHV-S</t>
  </si>
  <si>
    <t>F.01U.508.714</t>
  </si>
  <si>
    <t>FLM-420-RHV-D</t>
  </si>
  <si>
    <t>F.01U.508.711</t>
  </si>
  <si>
    <t>FLM-I 420-S</t>
  </si>
  <si>
    <t>Izolator zwarć</t>
  </si>
  <si>
    <t>F.01U.012.542</t>
  </si>
  <si>
    <t>FLM-420-I2-W</t>
  </si>
  <si>
    <t>F.01U.012.571</t>
  </si>
  <si>
    <t>FLM-420-I2-E</t>
  </si>
  <si>
    <t>F.01U.012.578</t>
  </si>
  <si>
    <t>FLM-420-I2-D</t>
  </si>
  <si>
    <t>F.01U.012.591</t>
  </si>
  <si>
    <t>FLM-420-RLV1-E</t>
  </si>
  <si>
    <t>F.01U.012.594</t>
  </si>
  <si>
    <t>FLM-420-RLV1-D</t>
  </si>
  <si>
    <t>F.01U.012.534</t>
  </si>
  <si>
    <t>FLM-420/4-CON-S</t>
  </si>
  <si>
    <t>F.01U.012.535</t>
  </si>
  <si>
    <t>FLM-420/4-CON-D</t>
  </si>
  <si>
    <t>F.01U.033.247</t>
  </si>
  <si>
    <t>FLM-420-RLV8-S</t>
  </si>
  <si>
    <t>Moduł 8 wyjśc przekaźnikowych niskonapięciowych wraz z obudową</t>
  </si>
  <si>
    <t>F.01U.033.251</t>
  </si>
  <si>
    <t>FLM-420-I8R1-S</t>
  </si>
  <si>
    <t>Moduł 8 wejśći 1 wyjścia przekaźnikowego niskonapięciowego wraz z obudową</t>
  </si>
  <si>
    <t>F.01U.080.970</t>
  </si>
  <si>
    <t>FLM-420-RLE-S</t>
  </si>
  <si>
    <t>F.01U.012.595</t>
  </si>
  <si>
    <t>FMX-IFB55-S</t>
  </si>
  <si>
    <t xml:space="preserve">Obudowa  do modułu do instalacji naściennej </t>
  </si>
  <si>
    <t>F.01U.029.614</t>
  </si>
  <si>
    <t>FLM-IFB126-S</t>
  </si>
  <si>
    <t>FLM-420-EOL2W-W</t>
  </si>
  <si>
    <t>F.01U.096.884</t>
  </si>
  <si>
    <t>FLM-420-EOL4W-S</t>
  </si>
  <si>
    <t>F.01U.083.617</t>
  </si>
  <si>
    <t>FLM-420-EOL4W-D</t>
  </si>
  <si>
    <t>F.01U.083.618</t>
  </si>
  <si>
    <t xml:space="preserve">EOL do moduło EOL 4 żyłowy do szyny DIN </t>
  </si>
  <si>
    <t xml:space="preserve">Sygnalizatory </t>
  </si>
  <si>
    <t>Akustyczne (konwencjonalne)</t>
  </si>
  <si>
    <t>F.01U.143.878</t>
  </si>
  <si>
    <t>FNM-320-SRD</t>
  </si>
  <si>
    <t>Sygnalizator akustyczny, czerwony, montaż powierzchniowy</t>
  </si>
  <si>
    <t>F.01U.143.879</t>
  </si>
  <si>
    <t>FNM-320-FRD</t>
  </si>
  <si>
    <t>Sygnalizator akustyczny, czerwony, montaż płaski</t>
  </si>
  <si>
    <t>F.01U.143.880</t>
  </si>
  <si>
    <t>FNM-320-SWH</t>
  </si>
  <si>
    <t>Sygnalizator akustyczny, biały, montaż powierzchniowy</t>
  </si>
  <si>
    <t>F.01U.143.881</t>
  </si>
  <si>
    <t>FNM-320-FWH</t>
  </si>
  <si>
    <t>Sygnalizator akustyczny, biały, montaż płaski</t>
  </si>
  <si>
    <t>F.01U.143.882</t>
  </si>
  <si>
    <t>FNM-320-LEDSRD</t>
  </si>
  <si>
    <t>Sygnalizator akustyczny  z diodą LED, montaż powierzchniowy</t>
  </si>
  <si>
    <t>F.01U.288.471</t>
  </si>
  <si>
    <t>ROLP-R-LX-W-RF</t>
  </si>
  <si>
    <t>Akustyczne LSNi (adresowalne)</t>
  </si>
  <si>
    <t>F.01U.268.723</t>
  </si>
  <si>
    <t>FNM-420V-A-RD</t>
  </si>
  <si>
    <t>Sygnalizator akustyczno-głosowy czerwony, wewnętrzny</t>
  </si>
  <si>
    <t>F.01U.268.724</t>
  </si>
  <si>
    <t>FNM-420V-A-WH</t>
  </si>
  <si>
    <t>Sygnalizator akustyczno-głosowy biały, wewnętrzny</t>
  </si>
  <si>
    <t>F.01U.168.576</t>
  </si>
  <si>
    <t>FNM-420U-A-BSRD</t>
  </si>
  <si>
    <t>Adresowalny sygnalizator akustyczny z baterią w podstawie czujki, czerwony, wewnetrzny</t>
  </si>
  <si>
    <t>F.01U.168.575</t>
  </si>
  <si>
    <t>FNM-420U-A-BSWH</t>
  </si>
  <si>
    <t>Adresowalny sygnalizator akustyczny z baterią w podstawie czujki, biały, wewnetrzny</t>
  </si>
  <si>
    <t>F.01U.168.577</t>
  </si>
  <si>
    <t>FNM-420U-A-RD</t>
  </si>
  <si>
    <t>Adresowalny sygnalizator akustyczny z baterią, wewnętrzny, czerwony</t>
  </si>
  <si>
    <t>F.01U.168.578</t>
  </si>
  <si>
    <t>FNM-420U-A-WH</t>
  </si>
  <si>
    <t>Adresowalny sygnalizator akustyczny z baterią, wewnętrzny, biały</t>
  </si>
  <si>
    <t>F.01U.168.579</t>
  </si>
  <si>
    <t>FNM-420U-B-RD</t>
  </si>
  <si>
    <t>Adresowalny sygnalizator akustyczny z baterią, zewnętrzny, czerwony</t>
  </si>
  <si>
    <t>F.01U.168.622</t>
  </si>
  <si>
    <t>FNM-BATTERIES</t>
  </si>
  <si>
    <t>F.01U.064.694</t>
  </si>
  <si>
    <t>FNM-COVER-RD</t>
  </si>
  <si>
    <t>F.01U.064.695</t>
  </si>
  <si>
    <t>FNM-COVER-WH</t>
  </si>
  <si>
    <t>F.01U.064.692</t>
  </si>
  <si>
    <t>FNM-SPACER-WH</t>
  </si>
  <si>
    <t>F.01U.064.693</t>
  </si>
  <si>
    <t>FNM-SPACER-RD</t>
  </si>
  <si>
    <t xml:space="preserve">Podkładka dystansująca do natynkowej instalacji kabli czerwona </t>
  </si>
  <si>
    <t>Optyczne (konwencjonalne)</t>
  </si>
  <si>
    <t>F.01U.143.883</t>
  </si>
  <si>
    <t>FNS-320-SRD</t>
  </si>
  <si>
    <t>Sygnalizator optyczny, czerwony</t>
  </si>
  <si>
    <t>F.01U.143.885</t>
  </si>
  <si>
    <t>FNS-320-SWH</t>
  </si>
  <si>
    <t>Sygnalizator optyczny, biały</t>
  </si>
  <si>
    <t>F.01U.288.465</t>
  </si>
  <si>
    <t>SOL-LX-W-RF-R-S</t>
  </si>
  <si>
    <t>Sygnalizator optyczny LX, sygnalizacja błyskowa w kolorze czerwonym, płytka podstawa w kolorze czerwonym, montaz ścienny</t>
  </si>
  <si>
    <t>F.01U.288.467</t>
  </si>
  <si>
    <t>SOL-LX-W-RF-R-D</t>
  </si>
  <si>
    <t>Sygnalizator optyczny LX, sygnalizacja błyskowa w kolorze czerwonym, głęboka podstawa w kolorze czerwonym, montaż ścienny</t>
  </si>
  <si>
    <t>Optyczne LSNi (adresowalne)</t>
  </si>
  <si>
    <t>F.01U.516.089</t>
  </si>
  <si>
    <t>FNS-420-R</t>
  </si>
  <si>
    <t xml:space="preserve">Sygnalizator optyczny adresowalny instalowany w podstawie </t>
  </si>
  <si>
    <t>Sprzęt testowy i serwisowy</t>
  </si>
  <si>
    <t>F.01U.508.720</t>
  </si>
  <si>
    <t>FAA-500-RTL</t>
  </si>
  <si>
    <t>Urządzenie do wyjmowania czujek serii 500 z gniazda</t>
  </si>
  <si>
    <t>F.01U.508.725</t>
  </si>
  <si>
    <t>FAA-500-TTL</t>
  </si>
  <si>
    <t>SOLO461</t>
  </si>
  <si>
    <t>Tester czujek termicznych, bez kabla</t>
  </si>
  <si>
    <t>4.998.112.071</t>
  </si>
  <si>
    <t>SOLO330</t>
  </si>
  <si>
    <t>Tester czujek optycznych</t>
  </si>
  <si>
    <t>F.01U.301.469</t>
  </si>
  <si>
    <t>FME-Test-CO</t>
  </si>
  <si>
    <t>Aerozol z tlenkiem węgla do testowania czujek z gazowym torem detekcji</t>
  </si>
  <si>
    <t>4.998.112.113</t>
  </si>
  <si>
    <t>SOLO200</t>
  </si>
  <si>
    <t>Narzędzie do demontowania czujek (bez tyczki)</t>
  </si>
  <si>
    <t>4.998.112.069</t>
  </si>
  <si>
    <t>4.998.082.502</t>
  </si>
  <si>
    <t>RTL-cap</t>
  </si>
  <si>
    <t>Plastikowa pokrywa do narzędzia do demontowania czujek (niebędne dwie sztuki)</t>
  </si>
  <si>
    <t>F.01U.169.803</t>
  </si>
  <si>
    <t>Wizualizacja</t>
  </si>
  <si>
    <t>System wizualizacji</t>
  </si>
  <si>
    <t>FSM-5000</t>
  </si>
  <si>
    <t>FSM-2500</t>
  </si>
  <si>
    <t>Systemy ASD - TITANUS</t>
  </si>
  <si>
    <t>Titanus LSNi (adresowalny)</t>
  </si>
  <si>
    <t>F.01U.078.495</t>
  </si>
  <si>
    <t>Zasysająca czujka dymu z panelem wskaźników LED, sygnalizujących tryb pracy, usterkę i alarm</t>
  </si>
  <si>
    <t>F.01U.078.496</t>
  </si>
  <si>
    <t>FAS-420-TM-R</t>
  </si>
  <si>
    <t>Zasysająca czujka dymu  z panelem wskaźników LED, sygnalizujących tryb pray, usterkę, alarm zidentyfikacją źródła ognia</t>
  </si>
  <si>
    <t>F.01U.078.497</t>
  </si>
  <si>
    <t>FAS-420-TM-RVB</t>
  </si>
  <si>
    <t>Zasysająca czujka dymu z panelem wskaźników LED, sygnalizujących tryb pracy,usterkę, alarm, z identyfikacjąźródła ognia oraz wskaźnikiem poziomu zadymienia</t>
  </si>
  <si>
    <t>F.01U.078.494</t>
  </si>
  <si>
    <t>FAS-420-TM-HB</t>
  </si>
  <si>
    <t>Podstawa obudowy do zasysającej czujki dymu serii FAS-420-TM</t>
  </si>
  <si>
    <t>F.01U.029.255</t>
  </si>
  <si>
    <t>FAS-420-TP1</t>
  </si>
  <si>
    <t>Titanus PRO SENS TP-1, LSNi</t>
  </si>
  <si>
    <t>F.01U.029.256</t>
  </si>
  <si>
    <t>FAS-420-TP2</t>
  </si>
  <si>
    <t>Titanus PRO SENS TP-2, LSNi</t>
  </si>
  <si>
    <t>F.01U.029.252</t>
  </si>
  <si>
    <t>FAS-420-TT1</t>
  </si>
  <si>
    <t>Titanus TOP SENS TT-1, LSNi</t>
  </si>
  <si>
    <t>F.01U.029.253</t>
  </si>
  <si>
    <t>FAS-420-TT2</t>
  </si>
  <si>
    <t>Titanus TOP SENS TT-2, LSNi</t>
  </si>
  <si>
    <t>F.01U.083.877</t>
  </si>
  <si>
    <t>FAS-420-TP1-SL</t>
  </si>
  <si>
    <t>Titanus Pro Sens podstawowy TP1, wyciszona zasysająca czujka dymu wwersji „LSN improved”</t>
  </si>
  <si>
    <t>F.01U.083.876</t>
  </si>
  <si>
    <t>FAS-420-TP2-SL</t>
  </si>
  <si>
    <t>Titanus Pro Sens Podstawowa TP2 ,wyciszona zasysająca czujka dymu wwersji „LSN improved”</t>
  </si>
  <si>
    <t>F.01U.083.875</t>
  </si>
  <si>
    <t>FAS-420-TT1-SL</t>
  </si>
  <si>
    <t>Titanus Top Sens podstawowy TT1 , wyciszona zasysająca czujka dymu wwersji „LSN improved”</t>
  </si>
  <si>
    <t>F.01U.083.874</t>
  </si>
  <si>
    <t>FAS-420-TT2-SL</t>
  </si>
  <si>
    <t>Titanus Top Sens podstawowa  TT2,wyciszona zasysająca czujka dymu wwersji „LSN improved”</t>
  </si>
  <si>
    <t>F.01U.090.252</t>
  </si>
  <si>
    <t>FAS-ASD-SL</t>
  </si>
  <si>
    <t>Element wyciszający system zasysnia</t>
  </si>
  <si>
    <t>DM-TT-50(80)</t>
  </si>
  <si>
    <t>Moduł czujki DM-TT-50(80)-LB/a</t>
  </si>
  <si>
    <t>DM-TT-10(25)</t>
  </si>
  <si>
    <t>Moduł czujki DM-TT-10(25)-LB/a</t>
  </si>
  <si>
    <t>DM-TT-01(05)</t>
  </si>
  <si>
    <t>Moduł czujki DM-TT-01(05)-LB/a</t>
  </si>
  <si>
    <t>Akcesoria Titanus</t>
  </si>
  <si>
    <t>4.998.143.410</t>
  </si>
  <si>
    <t>TITANUS MT-1 mount</t>
  </si>
  <si>
    <t>Wspornik montażowy MT-1</t>
  </si>
  <si>
    <t>4.998.143.413</t>
  </si>
  <si>
    <t>TITANUS AF-BR</t>
  </si>
  <si>
    <t>Taśmy znakujące  AF-BR do kryz redukcji zasysania</t>
  </si>
  <si>
    <t>4.998.143.416</t>
  </si>
  <si>
    <t>TITANUS AF-2.0</t>
  </si>
  <si>
    <t>4.998.143.417</t>
  </si>
  <si>
    <t>TITANUS AF-2.5</t>
  </si>
  <si>
    <t>4.998.143.418</t>
  </si>
  <si>
    <t>TITANUS AF-3.0</t>
  </si>
  <si>
    <t>4.998.143.419</t>
  </si>
  <si>
    <t>TITANUS AF-3.2</t>
  </si>
  <si>
    <t>4.998.143.420</t>
  </si>
  <si>
    <t>TITANUS AF-3.4</t>
  </si>
  <si>
    <t>4.998.143.422</t>
  </si>
  <si>
    <t>TITANUS AF-3.6</t>
  </si>
  <si>
    <t>4.998.143.423</t>
  </si>
  <si>
    <t>TITANUS AF-3.8</t>
  </si>
  <si>
    <t>4.998.143.424</t>
  </si>
  <si>
    <t>TITANUS AF-4.0</t>
  </si>
  <si>
    <t>4.998.143.425</t>
  </si>
  <si>
    <t>TITANUS AF-4.2</t>
  </si>
  <si>
    <t>4.998.143.426</t>
  </si>
  <si>
    <t>TITANUS AF-4.4</t>
  </si>
  <si>
    <t>4.998.143.427</t>
  </si>
  <si>
    <t>TITANUS AF-4.6</t>
  </si>
  <si>
    <t>4.998.143.428</t>
  </si>
  <si>
    <t>TITANUS AF-5.0</t>
  </si>
  <si>
    <t>4.998.143.429</t>
  </si>
  <si>
    <t>TITANUS AF-5.2</t>
  </si>
  <si>
    <t>4.998.143.430</t>
  </si>
  <si>
    <t>TITANUS AF-5.6</t>
  </si>
  <si>
    <t>4.998.143.431</t>
  </si>
  <si>
    <t>TITANUS AF-6.0</t>
  </si>
  <si>
    <t>4.998.143.432</t>
  </si>
  <si>
    <t>TITANUS AF-6.8</t>
  </si>
  <si>
    <t>4.998.143.433</t>
  </si>
  <si>
    <t>TITANUS AF-7.0</t>
  </si>
  <si>
    <t>4.998.148.848</t>
  </si>
  <si>
    <t>RAS test-pipe</t>
  </si>
  <si>
    <t>Rurka testowa</t>
  </si>
  <si>
    <t>4.998.148.849</t>
  </si>
  <si>
    <t>RAS test adapter</t>
  </si>
  <si>
    <t xml:space="preserve">Adapter testowy </t>
  </si>
  <si>
    <t>F.01U.033.505</t>
  </si>
  <si>
    <t>FAS-ASD-DIAG</t>
  </si>
  <si>
    <t>Diagnostic cable incl software DIAG 3</t>
  </si>
  <si>
    <t>F.01U.029.727</t>
  </si>
  <si>
    <t>FAS-ASD-AHC</t>
  </si>
  <si>
    <t>Wężyk zasysający do sufitu</t>
  </si>
  <si>
    <t>F.01U.029.725</t>
  </si>
  <si>
    <t>FAS-ASD-CLT</t>
  </si>
  <si>
    <t>F.01U.029.724</t>
  </si>
  <si>
    <t>FAS-ASD-AR</t>
  </si>
  <si>
    <t xml:space="preserve">Redukcja zasysania </t>
  </si>
  <si>
    <t>F.01U.029.722</t>
  </si>
  <si>
    <t>FAS-ASD-F</t>
  </si>
  <si>
    <t>Kołnierz</t>
  </si>
  <si>
    <t>F.01U.029.721</t>
  </si>
  <si>
    <t>FAS-ASD-TRPG16</t>
  </si>
  <si>
    <t>Gwintowany  pierścień, PG 16</t>
  </si>
  <si>
    <t>F.01U.029.720</t>
  </si>
  <si>
    <t>FAS-ASD-CSL</t>
  </si>
  <si>
    <t xml:space="preserve">Połaczenie linia prostą </t>
  </si>
  <si>
    <t>F.01U.029.719</t>
  </si>
  <si>
    <t>FAS-ASD-PHF16</t>
  </si>
  <si>
    <t>Elastyczny wąż, PG 16</t>
  </si>
  <si>
    <t>F.01U.029.718</t>
  </si>
  <si>
    <t>FAS-ASD-3WT</t>
  </si>
  <si>
    <t>Trójnik</t>
  </si>
  <si>
    <t>F.01U.029.717</t>
  </si>
  <si>
    <t>FAS-ASD-WS</t>
  </si>
  <si>
    <t>Rozdzielacz wody</t>
  </si>
  <si>
    <t>F.01U.029.716</t>
  </si>
  <si>
    <t>FAS-ASD-DSB</t>
  </si>
  <si>
    <t>Bariera zabezpieczająca</t>
  </si>
  <si>
    <t>F.01U.029.715</t>
  </si>
  <si>
    <t>FAS-ASD-RFL</t>
  </si>
  <si>
    <t xml:space="preserve">Zamiennik filtr duży </t>
  </si>
  <si>
    <t>F.01U.029.714</t>
  </si>
  <si>
    <t>FAS-ASD-FL</t>
  </si>
  <si>
    <t>Filtr duże pudełko</t>
  </si>
  <si>
    <t>Centrale konwencjonalne FPC 500</t>
  </si>
  <si>
    <t>F.01U.164.791</t>
  </si>
  <si>
    <t>FPC-500-2</t>
  </si>
  <si>
    <t>Centrala konwencjonalna 2 linie</t>
  </si>
  <si>
    <t>F.01U.164.792</t>
  </si>
  <si>
    <t>FPC-500-4</t>
  </si>
  <si>
    <t>Centrala konwencjonalna 4 linie</t>
  </si>
  <si>
    <t>F.01U.164.793</t>
  </si>
  <si>
    <t>FPC-500-8</t>
  </si>
  <si>
    <t>Centrala konwencjonalna 8 linie</t>
  </si>
  <si>
    <t>F.01U.164.794</t>
  </si>
  <si>
    <t>FPC-500-OCEXT</t>
  </si>
  <si>
    <t>Płytka rozszerzeń OC</t>
  </si>
  <si>
    <t>F.01U.164.795</t>
  </si>
  <si>
    <t>FPC-500-RLYEXT</t>
  </si>
  <si>
    <t>Płytka rozszerzeń przekaźników</t>
  </si>
  <si>
    <t>F.01U.164.844</t>
  </si>
  <si>
    <t>FPC-500-KEY</t>
  </si>
  <si>
    <t>Klucz dostepu centrali</t>
  </si>
  <si>
    <t xml:space="preserve">Konwencjonalne czujki pożarowe </t>
  </si>
  <si>
    <t xml:space="preserve">Czujki serii 320 </t>
  </si>
  <si>
    <t>FCP-O320</t>
  </si>
  <si>
    <t>Optyczna czujka dymu</t>
  </si>
  <si>
    <t>FCP-OC320</t>
  </si>
  <si>
    <t>Multidetektorowa czujka optyczno / chemiczna (CO)</t>
  </si>
  <si>
    <t>FCP-OT320</t>
  </si>
  <si>
    <t>Multidetektorowa czujka optyczno / termiczna</t>
  </si>
  <si>
    <t>FCH-T320</t>
  </si>
  <si>
    <t>F.01U.029.857</t>
  </si>
  <si>
    <t>FCP-O320-R470</t>
  </si>
  <si>
    <t>F.01U.029.867</t>
  </si>
  <si>
    <t>FCP-OC320-R470</t>
  </si>
  <si>
    <t>F.01U.029.862</t>
  </si>
  <si>
    <t>FCP-OT320-R470</t>
  </si>
  <si>
    <t>F.01U.029.861</t>
  </si>
  <si>
    <t>FCH-T320-R470</t>
  </si>
  <si>
    <t xml:space="preserve">Konwencjonalne ręczne ostrzegacze pożarowe </t>
  </si>
  <si>
    <t>F.01U.012.771</t>
  </si>
  <si>
    <t>FMC-300RW-GSGRD</t>
  </si>
  <si>
    <t>F.01U.012.777</t>
  </si>
  <si>
    <t>FMC-300RW-GSRRD</t>
  </si>
  <si>
    <t>KONIEC CENNIKA</t>
  </si>
  <si>
    <t>Legenda:</t>
  </si>
  <si>
    <t xml:space="preserve">kolor czerwony - nowe produkty </t>
  </si>
  <si>
    <t>kolor niebieski - zmiana ceny</t>
  </si>
  <si>
    <t xml:space="preserve">kolor szary produkty wycofane z cennika </t>
  </si>
  <si>
    <t>Przy składaniu ofert na produkty zawarte w cenniku należy zweryfikować czy produkt posiada aktualne wymagane certyfikaty</t>
  </si>
  <si>
    <t>certyfikaty do pobrania pod produktami na stronie www.boschsecurity.pl</t>
  </si>
  <si>
    <t>Wyjaśnienia dotyczące cenników. Opisane tematy:</t>
  </si>
  <si>
    <t>- Gwarancja</t>
  </si>
  <si>
    <t xml:space="preserve">Na czerwono oznaczono produkty nowe. </t>
  </si>
  <si>
    <t xml:space="preserve">Na niebiesko oznaczono produkty których cena uległa zmianie. </t>
  </si>
  <si>
    <t xml:space="preserve">Na szaro produkty wycofane z cennika </t>
  </si>
  <si>
    <t>Przy składaniu ofert na produkty zawarte w cenniku należy zweryfikować czy produkt posiada aktualny certyfikat</t>
  </si>
  <si>
    <r>
      <t>Certyfikaty do pobrania pod produktami na stronie:</t>
    </r>
    <r>
      <rPr>
        <sz val="10"/>
        <color rgb="FF0033CC"/>
        <rFont val="Arial"/>
        <family val="2"/>
        <charset val="238"/>
      </rPr>
      <t xml:space="preserve"> www.boschsecurity.pl</t>
    </r>
  </si>
  <si>
    <t>Gwarancja</t>
  </si>
  <si>
    <t>-</t>
  </si>
  <si>
    <t>Wprowadzenie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</si>
  <si>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</si>
  <si>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</si>
  <si>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</si>
  <si>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</si>
  <si>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</si>
  <si>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</si>
  <si>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Klasa</t>
  </si>
  <si>
    <t>Poiom usług</t>
  </si>
  <si>
    <t>Kryteria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</si>
  <si>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</si>
  <si>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</si>
  <si>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</si>
  <si>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</si>
  <si>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</si>
  <si>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</si>
  <si>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</si>
  <si>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</si>
  <si>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</si>
  <si>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</si>
  <si>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</si>
  <si>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</si>
  <si>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 xml:space="preserve">Czujki w osłonach przeciwietrznych </t>
  </si>
  <si>
    <t>F.01U.308.231</t>
  </si>
  <si>
    <t>PT</t>
  </si>
  <si>
    <t>CN</t>
  </si>
  <si>
    <t>F.01U.307.728</t>
  </si>
  <si>
    <t xml:space="preserve">Czujka optyczne bez przełączników obrotowych </t>
  </si>
  <si>
    <t>DM1103B-EX</t>
  </si>
  <si>
    <t xml:space="preserve">Video Detecja </t>
  </si>
  <si>
    <t>FCS-8000-VFD-B</t>
  </si>
  <si>
    <t>F.01U.317.536</t>
  </si>
  <si>
    <t>Moduł wyjść przekaźnikowych wysokonapięciowych 2 wyjścia/2 wejścia , z obudową</t>
  </si>
  <si>
    <t>Moduł wyjść przekaźnikowych wysokonapięciowych 2 wyjścia/2 wejścia, montaz szyna DIN</t>
  </si>
  <si>
    <t xml:space="preserve">Moduł wejść (2 wejścia), montaz ścienny </t>
  </si>
  <si>
    <t xml:space="preserve">Moduł wejśc (2 wejścia), montarz wbudowany </t>
  </si>
  <si>
    <t xml:space="preserve">Moduł wejśc (2 wejścia), montaz szyna DIN </t>
  </si>
  <si>
    <t>Moduł wyjść przekaźnikowych niskonapięciowych (1 przekaźnik), montaż wbudowany</t>
  </si>
  <si>
    <t xml:space="preserve">Moduł wyjść przekaźnikowych niskonapięciowych (1 przekaźnik), montaż szyna DIN </t>
  </si>
  <si>
    <t>Modu 2ł linii konwencjonalnych z obudową</t>
  </si>
  <si>
    <t xml:space="preserve">Moduł 2 linii konwencjonalnych , montaż szyna DIN </t>
  </si>
  <si>
    <t xml:space="preserve">Moduł 2 wejścia jedno wyjście dedykowany do systemy gaszenia montraż w obudowie lub szynie DIN </t>
  </si>
  <si>
    <t xml:space="preserve">Obudowa do modułów serii FLM420 </t>
  </si>
  <si>
    <t xml:space="preserve">EOL do modułów LSN , montaz ścienny </t>
  </si>
  <si>
    <t xml:space="preserve">EOL do moduło EOL 4 żyłowy, montaż powierzchniowy </t>
  </si>
  <si>
    <t>Tyczka przedłużająca do narzędzia do demontowania czujek 1-3,38 m</t>
  </si>
  <si>
    <t>4.998.112.070</t>
  </si>
  <si>
    <t>Tyczka przedłużająca (1m)</t>
  </si>
  <si>
    <t>SOLO610</t>
  </si>
  <si>
    <t xml:space="preserve">Torba na wyposażenie Solo </t>
  </si>
  <si>
    <t>ROP seria konwencjonalna FMC</t>
  </si>
  <si>
    <t>4.998.143.400</t>
  </si>
  <si>
    <t>4.998.143.402</t>
  </si>
  <si>
    <t>SOLO101</t>
  </si>
  <si>
    <t>4.998.097.924</t>
  </si>
  <si>
    <t>D</t>
  </si>
  <si>
    <t>(C1/C2)</t>
  </si>
  <si>
    <t xml:space="preserve">Wszystkie elementy są kategoryzowane do klasy 1, A, B lub C. Produkty 1, A i B są z zasady w magazynie, produkty C </t>
  </si>
  <si>
    <t>1, A, B lub C są następujące: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</si>
  <si>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98% dostępnych z magazynu, w innych przypadkach należy poczekać</t>
    </r>
  </si>
  <si>
    <t xml:space="preserve">Produkty bez przewidywalnego zapotrzebowania i czasu produkcji </t>
  </si>
  <si>
    <t xml:space="preserve">Elementy produkowane na zamowienie </t>
  </si>
  <si>
    <t xml:space="preserve">Czas realizacji określany indywidualnie do każdego zamówienia </t>
  </si>
  <si>
    <t xml:space="preserve">Produkty projektowane według zamówienia klienta </t>
  </si>
  <si>
    <t xml:space="preserve">Klasyfikacja 1-A-B-C </t>
  </si>
  <si>
    <t>DE</t>
  </si>
  <si>
    <t>GB</t>
  </si>
  <si>
    <t>US</t>
  </si>
  <si>
    <t>CH</t>
  </si>
  <si>
    <t>HU</t>
  </si>
  <si>
    <t>IT</t>
  </si>
  <si>
    <t>BCM-0000-B</t>
  </si>
  <si>
    <t>UPS 2416 A</t>
  </si>
  <si>
    <t>016589</t>
  </si>
  <si>
    <t>007127</t>
  </si>
  <si>
    <t>016519</t>
  </si>
  <si>
    <t>FAS-420-TM</t>
  </si>
  <si>
    <t xml:space="preserve">Fireray5000 zestaw dłuższego zasięgu , przedłużenie 50m zawiera 3 lustra </t>
  </si>
  <si>
    <t xml:space="preserve">Dodatkowa głowica do FRAY5000-EN z jednym lustrem </t>
  </si>
  <si>
    <t>Element umożliwiający instalację  4 luster</t>
  </si>
  <si>
    <t>Element umożliwiający instalacje jednego lustra</t>
  </si>
  <si>
    <t>5A</t>
  </si>
  <si>
    <t>5B</t>
  </si>
  <si>
    <t>- Klasyfikacja 1- A-B-C</t>
  </si>
  <si>
    <t>F.01U.510.166</t>
  </si>
  <si>
    <t xml:space="preserve">Walizka diagnostyczna LSNi </t>
  </si>
  <si>
    <t xml:space="preserve">Osłona zabezpieczająca przed kurzem - cena za 1sztukę. </t>
  </si>
  <si>
    <t xml:space="preserve">Tabliczka znamionowa do nanoszenia numerów stref  i czujek (do montażu na wysokości do 4 m),- cena za 1 sztukę. </t>
  </si>
  <si>
    <t xml:space="preserve">Tabliczka znamionowa do nanoszenia numerów stref  i czujek (do montażu na wysokości do 8 m)- cena za 1 sztukę . </t>
  </si>
  <si>
    <t xml:space="preserve">Folia redukcyjna 2,0mm (cena za 1szt) </t>
  </si>
  <si>
    <t>Folia redukcyjna 2,5mm (cena za 1szt)</t>
  </si>
  <si>
    <t>Folia redukcyjna 3,0mm (cena za 1szt)</t>
  </si>
  <si>
    <t xml:space="preserve">Folia redukcyjna 3,2mm (cena za 1szt) </t>
  </si>
  <si>
    <t>Folia redukcyjna 3,4mm (cena za 1szt)</t>
  </si>
  <si>
    <t>Folia redukcyjna 3,6mm (cena za 1szt)</t>
  </si>
  <si>
    <t>Folia redukcyjna 3,8mm (cena za 1szt)</t>
  </si>
  <si>
    <t>Folia redukcyjna4,0mm (cena za 1szt)</t>
  </si>
  <si>
    <t>Folia redukcyjna 4,2mm (cena za 1szt)</t>
  </si>
  <si>
    <t>Folia redukcyjna 4,4mm (cena za 1szt)</t>
  </si>
  <si>
    <t>Folia redukcyjna 4,6mm (cena za 1szt)</t>
  </si>
  <si>
    <t>Folia redukcyjna 5,0mm (cena za 1szt)</t>
  </si>
  <si>
    <t>Folia redukcyjna 5,2mm (cena za 1szt)</t>
  </si>
  <si>
    <t>Folia redukcyjna5,6mm (cena za 1szt)</t>
  </si>
  <si>
    <t>Folia redukcyjna 6,0mm (cena za 1szt)</t>
  </si>
  <si>
    <t>Folia redukcyjna 6,8mm (cena za 1szt)</t>
  </si>
  <si>
    <t>Folia redukcyjna 7,0mm (cena za 1szt)</t>
  </si>
  <si>
    <t>Przelotka sufitowa ( cena za sztukę)</t>
  </si>
  <si>
    <t xml:space="preserve">Baterie dla sygnalizatorów FNM-420U </t>
  </si>
  <si>
    <t>Pokrywa do sygnalizatora akustycznego motowanego w podstawie do zastosowń wewnętrznych, czerwona</t>
  </si>
  <si>
    <t xml:space="preserve">Pokrywa do sygnalizatora akustycznego motowanego w podstawie do zastosowń wewnętrznych, biała </t>
  </si>
  <si>
    <t>Podkładka dystansująca do natynkowej instalacji kabli biała</t>
  </si>
  <si>
    <t>Minimalne zamówienie paczka 10 sztuk lub wielokrotność 10. Jeżeli potrzebujesz 50 sztuk zamawiasz 5</t>
  </si>
  <si>
    <t xml:space="preserve">Gumowa uszczelka do pomieszczeń wilgotnych dla podstaw MS400 </t>
  </si>
  <si>
    <t xml:space="preserve">Minimalna ilość zamówienia 20 sztuk. Jeżeli potrzebujesz 40 sztuk zamawiasz 2 </t>
  </si>
  <si>
    <t xml:space="preserve">Minimalna ilość zamówienia 10 sztuk. Jeżeli potrzebujesz 30 sztuk zamawiasz 3 </t>
  </si>
  <si>
    <t xml:space="preserve">Minimalna ilośc zamówienia 10 sztuk. Jeżeli potrzebujesz 30 sztuk zamawiasz 3 </t>
  </si>
  <si>
    <t xml:space="preserve">Minimalna ilość zamówienia 50sztuk lub wielokrotność 50. Potrzebujesz 150 sztuk zamawiasz 150 </t>
  </si>
  <si>
    <t xml:space="preserve">Minimalna wielkość zamówienia 10 sztuk lub wielokrotność 10. Jeżeli potrzebujesz 30 sztuk zamawiasz 30 </t>
  </si>
  <si>
    <t xml:space="preserve">Minimalne zamówienie paczka 10 sztuk lub wielokrotność 10. Jeżeli potrzebujesz 30 sztuk zamawiasz 30 </t>
  </si>
  <si>
    <t>Minimalne zamówienie paczka 10 sztuk lub wielokrotność 10</t>
  </si>
  <si>
    <t xml:space="preserve">Minimalna ilość zamówienia 50 sztuk lub wielokrotność 50. Potrzebujesz 150 sztuk zamawiasz 150  </t>
  </si>
  <si>
    <t>F.01U.215.139</t>
  </si>
  <si>
    <t>Dostarczane bez baterii
(Baterie do zamówienia FNM-BATTERIES; F.01U.168.622 )</t>
  </si>
  <si>
    <t>F.01U.025.845</t>
  </si>
  <si>
    <t>FMC-SPGL-DEIL</t>
  </si>
  <si>
    <t xml:space="preserve">Zapasowa szybka do Ręcznych OstrzeGaczy Pożarowych  MPC- 5 sztuk </t>
  </si>
  <si>
    <t>Akcesoria do czujek serii 420 i 425</t>
  </si>
  <si>
    <t xml:space="preserve">Czujka optyczno-termiczno-chemiczna Dual Ray z przełącznikami obrotowymi </t>
  </si>
  <si>
    <t>Uniwersalny wspornik dla Fireray5000</t>
  </si>
  <si>
    <t>F.01U.332.582</t>
  </si>
  <si>
    <t>OOH740-A9-EX</t>
  </si>
  <si>
    <t>FDB201</t>
  </si>
  <si>
    <t>F.01U.332.583</t>
  </si>
  <si>
    <t>Dualna czujka optyczna w wersji EX</t>
  </si>
  <si>
    <t>FDB291</t>
  </si>
  <si>
    <t>F.01U.335.165</t>
  </si>
  <si>
    <t>FDB295</t>
  </si>
  <si>
    <t>F.01U.335.589</t>
  </si>
  <si>
    <t>FDB295M</t>
  </si>
  <si>
    <t>F.01U.335.595</t>
  </si>
  <si>
    <t>FDBZ291</t>
  </si>
  <si>
    <t>F.01U.335.590</t>
  </si>
  <si>
    <t>Tabliczka znamionowa do nanoszenia oznakowania czujki</t>
  </si>
  <si>
    <t>Podstawa montaz powierzchniowy z zabezpieczeniem przeciw wilgoci</t>
  </si>
  <si>
    <t>Metalowy dławik kablowy M20x1.5</t>
  </si>
  <si>
    <t>Podstawa do podwójnej czujki optycznej OOH740-A9-EX w wersji EX</t>
  </si>
  <si>
    <t>FDBZ293</t>
  </si>
  <si>
    <t>F.01U.335.591</t>
  </si>
  <si>
    <t>Blokada czujki M3x6. W zestawie 2 klucze imbusowe.</t>
  </si>
  <si>
    <t xml:space="preserve">Minimalna wielkość zamówienia 100 sztuk lub wielokrotność 100. Jeżeli potrzebujesz 60 sztuk zamawiasz 100 </t>
  </si>
  <si>
    <t>Uszczelka do OOH740-A9-Ex</t>
  </si>
  <si>
    <t>F.01U.335.592</t>
  </si>
  <si>
    <t>FDBZ295</t>
  </si>
  <si>
    <t>FDZ291</t>
  </si>
  <si>
    <t>F.01U.335.594</t>
  </si>
  <si>
    <t>ZDJĘCIE</t>
  </si>
  <si>
    <t>CENA REUP PLN</t>
  </si>
  <si>
    <t>Grupa rabatowa</t>
  </si>
  <si>
    <t>Klasyfikacja logistyczna kod ABC</t>
  </si>
  <si>
    <t>Informacje do zamówienia</t>
  </si>
  <si>
    <t>Kraj pochodzenia</t>
  </si>
  <si>
    <t>F.01U.335.593</t>
  </si>
  <si>
    <t>FDUD291</t>
  </si>
  <si>
    <t xml:space="preserve">AVIOTEC IP starlight 8000 - kamera do inteligentnej wideo detekcji pożaru. </t>
  </si>
  <si>
    <t>ROP w wersji EX</t>
  </si>
  <si>
    <t>Bariera iskrobezpieczna SB3 wraz z modułem DCA1192</t>
  </si>
  <si>
    <t xml:space="preserve">Narzędzie do demontowania czujek </t>
  </si>
  <si>
    <t>Akcesoria do czujek serii 425 i 520</t>
  </si>
  <si>
    <t>Czujka optyczna Dual Ray z przełącznikami obrotowymi</t>
  </si>
  <si>
    <t xml:space="preserve">Czujka optyczno-termiczna bez przełączników obrotowych </t>
  </si>
  <si>
    <t>Czujka optyczno-termiczna z przełącznikami obrotowymi</t>
  </si>
  <si>
    <t>Czujka optyczno-termiczna Dual Ray z przełącznikami obrotowymi</t>
  </si>
  <si>
    <t>SOLO106-2</t>
  </si>
  <si>
    <t>F.01U.345.557</t>
  </si>
  <si>
    <t>Dodatkowe uwagi</t>
  </si>
  <si>
    <t>Uwaga! Brak wymaganego Świadectwa Dopuszczenia.</t>
  </si>
  <si>
    <t>Minimalne zamówienie paczka 12szt lub wieloktotność 12. Jeżli potrzebujesz 12 sztuk zamawiasz 12</t>
  </si>
  <si>
    <t>Minimalna wielkość zamówienia 10 sztuk lub wielokrotność 10. Jeżeli potrzebujesz 30 sztuk zamawiasz 3.</t>
  </si>
  <si>
    <t xml:space="preserve">Osłona zabezpieczająca przed kurzem - cena za 10 sztuk. </t>
  </si>
  <si>
    <t>Sygnalizator akustyczno optyczny, podstawa czerwona, światło czerwone, montaz ścienny</t>
  </si>
  <si>
    <t>System wizualizacji do 2500 punktów.</t>
  </si>
  <si>
    <t>System wizualizacji do 5000 punktów.</t>
  </si>
  <si>
    <t>ROP jednostadiowy czerwony</t>
  </si>
  <si>
    <t>ROP jednostadiowy czerwony z możliwością resetu</t>
  </si>
  <si>
    <t>FME-420-LSN-TTL</t>
  </si>
  <si>
    <t>Czujki bezprzewodowe</t>
  </si>
  <si>
    <t>F.01U.363.162</t>
  </si>
  <si>
    <t>Zapasowa bateria do SOLO461</t>
  </si>
  <si>
    <t>SOLO770</t>
  </si>
  <si>
    <t>F.01U.363.163</t>
  </si>
  <si>
    <t>FWI-270</t>
  </si>
  <si>
    <t>FDOOT271-O</t>
  </si>
  <si>
    <t>FDB271</t>
  </si>
  <si>
    <t>FDMH273-R</t>
  </si>
  <si>
    <t>FDME273-O</t>
  </si>
  <si>
    <t>BAT3.6-10</t>
  </si>
  <si>
    <t>DMZ1196-AC</t>
  </si>
  <si>
    <t>FDUZ227</t>
  </si>
  <si>
    <t>F.01U.349.134</t>
  </si>
  <si>
    <t>F.01U.349.135</t>
  </si>
  <si>
    <t>F.01U.349.136</t>
  </si>
  <si>
    <t>F.01U.349.137</t>
  </si>
  <si>
    <t>F.01U.349.249</t>
  </si>
  <si>
    <t>F.01U.349.248</t>
  </si>
  <si>
    <t>F.01U.349.250</t>
  </si>
  <si>
    <t>F.01U.349.254</t>
  </si>
  <si>
    <t>Moduł LSN do urządzeń bezprzewodowych</t>
  </si>
  <si>
    <t>Czujka bezprzewodowa optyczno-termiczna</t>
  </si>
  <si>
    <t>Podstawa czujki bezprzewodowej</t>
  </si>
  <si>
    <t>Li-SOCl2 bateria 3.6V, 10 Ah</t>
  </si>
  <si>
    <t>Zapasowa szybka do FDM273-O</t>
  </si>
  <si>
    <t>MCL adapter USB</t>
  </si>
  <si>
    <t>Obudowa bezprzewodowego ROP dwustadiowego</t>
  </si>
  <si>
    <t>Bezprzewodowy ROP dwustadiowy - elektronika</t>
  </si>
  <si>
    <t>Cena za sztukę. Zamówienie w paczkach 10 sztuk.</t>
  </si>
  <si>
    <t>EWE-FPA5MPC-IW</t>
  </si>
  <si>
    <t>EWE-FPA5FMR-IW</t>
  </si>
  <si>
    <t>EWE-FPDVC-IW</t>
  </si>
  <si>
    <t>EWE-LSN1500-IW</t>
  </si>
  <si>
    <t>EWE-FPA5MD-IW</t>
  </si>
  <si>
    <t>EWE-FAP520-IW</t>
  </si>
  <si>
    <t>EWE-FPC500-IW</t>
  </si>
  <si>
    <t>EWE-FPTDT-IW</t>
  </si>
  <si>
    <t>EWE-UPS2416-IW</t>
  </si>
  <si>
    <t>EWE-AVIOTEC-IW</t>
  </si>
  <si>
    <t>F.01U.360.726</t>
  </si>
  <si>
    <t>F.01U.360.727</t>
  </si>
  <si>
    <t>F.01U.360.729</t>
  </si>
  <si>
    <t>F.01U.360.730</t>
  </si>
  <si>
    <t>F.01U.360.731</t>
  </si>
  <si>
    <t>F.01U.360.733</t>
  </si>
  <si>
    <t>F.01U.360.735</t>
  </si>
  <si>
    <t>F.01U.360.736</t>
  </si>
  <si>
    <t>F.01U.360.742</t>
  </si>
  <si>
    <t>F.01U.360.765</t>
  </si>
  <si>
    <t>Zamawiasz tyle sztuk, ile sztuk danego produktu chcesz objąć dodatkową gwarancją na 12-msc. Dwukrotność tej ilości, aby zapewnić dodatkowe 24-msc (maksymalna długość gwarancji razem wynosi 5 lat).</t>
  </si>
  <si>
    <t>12 msc. rozszrzenie gwarancji na panel wyniesiony FMR-5000</t>
  </si>
  <si>
    <t>12 msc. rozszrzerzenie gwarancji na kontroler centrali FPA-5000</t>
  </si>
  <si>
    <t>12 msc. rozszrzenie gwarancji na moduł LSN1500</t>
  </si>
  <si>
    <t>12 msc. rozszrzenie gwarancji na moduł centrali FPA</t>
  </si>
  <si>
    <t>12 msc. rozszrzenie gwarancji na czujnik FAP520</t>
  </si>
  <si>
    <t>12 msc. rozszrzenie gwarancji na centralę FPC-500</t>
  </si>
  <si>
    <t>12 msc. rozszrzenie gwarancji na czujkę FAP-425</t>
  </si>
  <si>
    <t>12 msc. rozszrzenie gwarancji na UPS2426 zasilacz centrali</t>
  </si>
  <si>
    <t>12 msc. rozszrzenie gwarancji na Aviotec starlight 8000</t>
  </si>
  <si>
    <t>12 msc. rozszrzenie gwarancji na moduł wej./wyj.</t>
  </si>
  <si>
    <t>Ceny rozszerzeń gwarancji nie podlegają rabatowaniu projektowemu. Przyznawany jest tylko rabat bazowy.</t>
  </si>
  <si>
    <t>2.799.271.257</t>
  </si>
  <si>
    <t>FMX-DET-MB</t>
  </si>
  <si>
    <t>Uchwyt montażowy do instalacji pod podłogą uniesioną. Nie zawiera gniazda czujki.</t>
  </si>
  <si>
    <t>F.01U.360.934</t>
  </si>
  <si>
    <t>FPA-REMOTE-GATEWAY</t>
  </si>
  <si>
    <t>Titanus konwencjonalny</t>
  </si>
  <si>
    <t>FCS-320-TM</t>
  </si>
  <si>
    <t>FCS-320-TM-R</t>
  </si>
  <si>
    <t>FCS-320-TP1</t>
  </si>
  <si>
    <t>FCS-320-TP2</t>
  </si>
  <si>
    <t>FCA-320-RESET</t>
  </si>
  <si>
    <t>FCA-320-RELAY</t>
  </si>
  <si>
    <t>FCS-320-IK</t>
  </si>
  <si>
    <t>F.01U.141.195</t>
  </si>
  <si>
    <t>F.01U.141.196</t>
  </si>
  <si>
    <t>F.01U.141.197</t>
  </si>
  <si>
    <t>F.01U.141.198</t>
  </si>
  <si>
    <t>F.01U.141.199</t>
  </si>
  <si>
    <t>F.01U.141.200</t>
  </si>
  <si>
    <t>F.01U.141.201</t>
  </si>
  <si>
    <t>DM-TP-50(80)</t>
  </si>
  <si>
    <t>DM-TP-10(25)</t>
  </si>
  <si>
    <t>DM-TP-01(05)</t>
  </si>
  <si>
    <t>4.998.143.394</t>
  </si>
  <si>
    <t>4.998.143.395</t>
  </si>
  <si>
    <t>4.998.143.396</t>
  </si>
  <si>
    <t>FCS-320-TM - Titanus MicroSense konwencjonalny</t>
  </si>
  <si>
    <t>FCS-320-TP1 - Titanus ProSense TP1 konwencjonalny</t>
  </si>
  <si>
    <t>FCS-320-TP2 - Titanus ProSense TP2 konwencjonalny</t>
  </si>
  <si>
    <t>Zestaw montażowy do dodatkowych modułów (reset, relay)</t>
  </si>
  <si>
    <t>FCS-320-TM-R - Titanus MicroSense konwencjonalny z identyfikacją źródła pożarów (wymagany moduł FCA-320-RELAY i obudowa FCS-320-IK).</t>
  </si>
  <si>
    <t>Moduł detektora DM-TP-50(80)-LB/a NIEKOMPATYBILNY Z FAS-420 TP/TT</t>
  </si>
  <si>
    <t>Moduł detektora DM-TP-10(25)-LB/a NIEKOMPATYBILNY Z FAS-420 TP/TT</t>
  </si>
  <si>
    <t>Moduł detektora DM-TP-01(05)-LB/a NIEKOMPATYBILNY Z FAS-420 TP/TT</t>
  </si>
  <si>
    <t>Informacje dodatkowe</t>
  </si>
  <si>
    <t>PL - SF 400</t>
  </si>
  <si>
    <t>Special filter 400mm</t>
  </si>
  <si>
    <t>PL - SF 650</t>
  </si>
  <si>
    <t>Special filter 650mm</t>
  </si>
  <si>
    <t>PL - LF-AD-2</t>
  </si>
  <si>
    <t>Filter medium-superfine-coarse-filtermat</t>
  </si>
  <si>
    <t>PL - RSV-R25</t>
  </si>
  <si>
    <t>Non return valve, spring loaded</t>
  </si>
  <si>
    <t>PL - KA-1</t>
  </si>
  <si>
    <t>Steam trap</t>
  </si>
  <si>
    <t>PL - AK-2,0</t>
  </si>
  <si>
    <t>Airflow 2,0mm reducer for deep freeze</t>
  </si>
  <si>
    <t>PL - AK-2,5</t>
  </si>
  <si>
    <t>Airflow 2,5mm reducer for deep freeze</t>
  </si>
  <si>
    <t>PL - AK-3,0</t>
  </si>
  <si>
    <t>Airflow 3,0mm reducer for deep freeze</t>
  </si>
  <si>
    <t>PL - AK-3,2</t>
  </si>
  <si>
    <t>Airflow 3,2mm reducer for deep freeze</t>
  </si>
  <si>
    <t>PL - AK-3,4</t>
  </si>
  <si>
    <t>Airflow 3,4mm reducer for deep freeze</t>
  </si>
  <si>
    <t>PL - AK-3,6</t>
  </si>
  <si>
    <t>Airflow 3,6mm reducer for deep freeze</t>
  </si>
  <si>
    <t>PL - AK-3,8</t>
  </si>
  <si>
    <t>Airflow 3,8mm reducer for deep freeze</t>
  </si>
  <si>
    <t>PL - AK-4,0</t>
  </si>
  <si>
    <t>Airflow 4,0mm reducer for deep freeze</t>
  </si>
  <si>
    <t>PL - AK-4,2</t>
  </si>
  <si>
    <t>Airflow 4,2mm reducer for deep freeze</t>
  </si>
  <si>
    <t>PL - AK-4,4</t>
  </si>
  <si>
    <t>Airflow 4,4mm reducer for deep freeze</t>
  </si>
  <si>
    <t>PL - AK-4,6</t>
  </si>
  <si>
    <t>Airflow 4,6mm reducer for deep freeze</t>
  </si>
  <si>
    <t>PL - AK-5,0</t>
  </si>
  <si>
    <t>Airflow 5,0mm reducer for deep freeze</t>
  </si>
  <si>
    <t>PL - AK-5,2</t>
  </si>
  <si>
    <t>Airflow 5,2mm reducer for deep freeze</t>
  </si>
  <si>
    <t>PL - AK-5,6</t>
  </si>
  <si>
    <t>Airflow 5,6mm reducer for deep freeze</t>
  </si>
  <si>
    <t>PL - AK-6,0</t>
  </si>
  <si>
    <t>Airflow 6,0mm reducer for deep freeze</t>
  </si>
  <si>
    <t>PL - AK-6,8</t>
  </si>
  <si>
    <t>Airflow 6,8mm reducer for deep freeze</t>
  </si>
  <si>
    <t>PL - AK-7</t>
  </si>
  <si>
    <t>Airflow 7,0mm reducer for deep freeze</t>
  </si>
  <si>
    <t>PL - AK-C</t>
  </si>
  <si>
    <t>Plastic clip for airflow reducer</t>
  </si>
  <si>
    <t>PL  - K.Schell.</t>
  </si>
  <si>
    <t>Plastic clip</t>
  </si>
  <si>
    <t>PL - CT-1</t>
  </si>
  <si>
    <t>Smoke pen</t>
  </si>
  <si>
    <t>PL - AK-CT-1</t>
  </si>
  <si>
    <t>Fixing tool for smoke pen</t>
  </si>
  <si>
    <t>PL - SP-CT-1</t>
  </si>
  <si>
    <t>Smoke sticks for smoke pen</t>
  </si>
  <si>
    <t>PL - TP-1-F/a</t>
  </si>
  <si>
    <t>TITANUS PRO ·SENS ®</t>
  </si>
  <si>
    <t>PL - DM-TP10-LF</t>
  </si>
  <si>
    <t>Detector module TITANUS PRO·SENS®</t>
  </si>
  <si>
    <t>PL - DM-TP01-LF</t>
  </si>
  <si>
    <t>PL - DM-TP50-LF</t>
  </si>
  <si>
    <t>PL - TT-1-F/a</t>
  </si>
  <si>
    <t>TITANUS TOP·SENS®</t>
  </si>
  <si>
    <t>PL - DM-TT10-LF</t>
  </si>
  <si>
    <t>Detector module TITANUS TOP·SENS®</t>
  </si>
  <si>
    <t>PL - DM-TT01-LF</t>
  </si>
  <si>
    <t>PL - DM-TT50-LF</t>
  </si>
  <si>
    <t xml:space="preserve">W przypadku zamówień mniejszych niż 7000PLN REUP (jednorazowa kwota zamówienia obejmująca tylko poniższe produkty) doliczamy opłatę za transport 200PLN. </t>
  </si>
  <si>
    <t>Opcjonalna płytka resetu dla czujek serii FCS-320</t>
  </si>
  <si>
    <t>Opcjonalny moduł wyjść przekaźnikowych typu RU-1 do FCS-320-TM-R</t>
  </si>
  <si>
    <t>Sprężyna do gniazd instalowanych w betonowych lub drewnianych sufitach</t>
  </si>
  <si>
    <t>Minimalne zamówienie paczka 10 sztuk lub wielokrotność 10. Jeżeli potrzebujesz 50 sztuk zamawiasz 50.</t>
  </si>
  <si>
    <t>Centrala AVENAR 2000</t>
  </si>
  <si>
    <t>FPA-2000-SWM</t>
  </si>
  <si>
    <t>FPA-2000-SFM</t>
  </si>
  <si>
    <t>FPA-2000-PWM</t>
  </si>
  <si>
    <t>FPA-2000-PFM</t>
  </si>
  <si>
    <t>F.01U.383.886</t>
  </si>
  <si>
    <t>F.01U.383.887</t>
  </si>
  <si>
    <t>F.01U.383.888</t>
  </si>
  <si>
    <t>F.01U.383.893</t>
  </si>
  <si>
    <t>FPE-8000-SPC</t>
  </si>
  <si>
    <t>FPE-8000-PPC</t>
  </si>
  <si>
    <t>F.01U.327.090</t>
  </si>
  <si>
    <t>F.01U.352.441</t>
  </si>
  <si>
    <t>Kontroler centrali, licencja standard</t>
  </si>
  <si>
    <t>Kontroler centrali, licencja premium</t>
  </si>
  <si>
    <t>Moduły funkcjonalne central</t>
  </si>
  <si>
    <t>Kontroler główny centrali, licencje</t>
  </si>
  <si>
    <t>Szyny przyłączeniowe central</t>
  </si>
  <si>
    <t>Obudowy do instalacji na ramach montażowych central</t>
  </si>
  <si>
    <t>Obudowy do monatażu naściennego central</t>
  </si>
  <si>
    <t>Zestawy kabli central</t>
  </si>
  <si>
    <t>Akcesoria central</t>
  </si>
  <si>
    <t>Wyniesione pole obsługi</t>
  </si>
  <si>
    <t>F.01U.327.092</t>
  </si>
  <si>
    <t>FPE-8000-FMR</t>
  </si>
  <si>
    <t>Klawiatura wyniesiona - wersja AVENAR</t>
  </si>
  <si>
    <t>FPE-8000-CRP</t>
  </si>
  <si>
    <t>FPE-8000-CRK</t>
  </si>
  <si>
    <t>F.01U.349.391</t>
  </si>
  <si>
    <t>F.01U.349.392</t>
  </si>
  <si>
    <t xml:space="preserve">Zestaw kabli do redundantnego połączenia dwóch kontrolerów centrali AVENAR (do systemów o pojemności powyżej 512 elementów)  </t>
  </si>
  <si>
    <t>Zestaw do podłączenia wyniesionego pola obsługi AVENAR jako redudancji centrali AVENAR 8000.</t>
  </si>
  <si>
    <t>Akustyczno - optytczne (adresowalne)</t>
  </si>
  <si>
    <t>FNX-425U-RFRD</t>
  </si>
  <si>
    <t>FNX-425U-BAT</t>
  </si>
  <si>
    <t>Sygnalizator optyczno-akustyczny, czerwony, światło czerwone</t>
  </si>
  <si>
    <t>Zestaw baterii dla AVENAR all-in-one 4000</t>
  </si>
  <si>
    <t>Bateria w zestawie, czerwona pokrywa dostarczana w zestawie</t>
  </si>
  <si>
    <t>F.01U.359.435</t>
  </si>
  <si>
    <t>F.01U.359.438</t>
  </si>
  <si>
    <t>FME-SOLO-A10S</t>
  </si>
  <si>
    <t>Aerosol do testowania czujek optycznych</t>
  </si>
  <si>
    <t>FMC-420RW-GFGRD</t>
  </si>
  <si>
    <t>F.01U.012.783</t>
  </si>
  <si>
    <t>FMC-420RW-GSGRD</t>
  </si>
  <si>
    <t>FMC-420RW-GSRRD</t>
  </si>
  <si>
    <t>FMC-420RW-GFRRD</t>
  </si>
  <si>
    <t>F.01U.012.781</t>
  </si>
  <si>
    <t>F.01U.012.782</t>
  </si>
  <si>
    <t>F.01U.012.784</t>
  </si>
  <si>
    <t>ROP wewnętrzny, czerwony, montaż podtynkowy, z możliwością kasowania alarmu</t>
  </si>
  <si>
    <t>ROP wewnętrzny, czerwony, montaż podtynkowy</t>
  </si>
  <si>
    <t>ROP wewnętrzny, czerwony, montaż natynkowy, z możliwością kasowania alarmu</t>
  </si>
  <si>
    <t>ROP wewnętrzny, czerwony, montaż natynkowy</t>
  </si>
  <si>
    <t>FMC-BEZEL-RD</t>
  </si>
  <si>
    <t>F.01U.073.045</t>
  </si>
  <si>
    <t>Ramka montażowa dla FMC-420RW-GFGRD oraz FMC-420RW-GFRRD</t>
  </si>
  <si>
    <t>FMC-SPGL-RW</t>
  </si>
  <si>
    <t>Opakowanie 5 sztuk zapasowych szybek do FMC-420RW-GSGRD oraz FMC-420RW-GFGRD</t>
  </si>
  <si>
    <t>F.01U.013.504</t>
  </si>
  <si>
    <t>1 opakowanie zawiera 5 sztuk. Jeśli potrzebujesz 10 sztuk, zamów 2</t>
  </si>
  <si>
    <t>FMC-KEY-RW</t>
  </si>
  <si>
    <t>Kluczyk testowy do ROP</t>
  </si>
  <si>
    <t>FMC-FLAP-RW</t>
  </si>
  <si>
    <t>Klapka chroniąca przed omyłkową aktywacją (opakowanie 5 sztuk)</t>
  </si>
  <si>
    <t>F.01U.028.227</t>
  </si>
  <si>
    <t>F.01U.028.194</t>
  </si>
  <si>
    <t>ROP typu FMC-210 i powiązane akcesoria</t>
  </si>
  <si>
    <t>ROP typu FMC-420 i powiązane akcesoria</t>
  </si>
  <si>
    <t>F.01U.026.293</t>
  </si>
  <si>
    <t>F.01U.026.292</t>
  </si>
  <si>
    <t>F.01U.026.295</t>
  </si>
  <si>
    <t>F.01U.026.291</t>
  </si>
  <si>
    <t>F.01U.284.903</t>
  </si>
  <si>
    <t>F.01U.307.725</t>
  </si>
  <si>
    <t>F.01U.307.726</t>
  </si>
  <si>
    <t>F.01U.307.729</t>
  </si>
  <si>
    <t>F.01U.307.727</t>
  </si>
  <si>
    <t>F.01U.307.730</t>
  </si>
  <si>
    <t>F.01U.307.732</t>
  </si>
  <si>
    <t>F.01U.307.731</t>
  </si>
  <si>
    <t>Centrala AVENAR 8000</t>
  </si>
  <si>
    <t>Minimalna wielkość zamówienia 10 sztuk, cena za sztukę. Zamawiać 10 lub wielokrotność 10.</t>
  </si>
  <si>
    <t>FSM-10k</t>
  </si>
  <si>
    <t>F.01U.374.278</t>
  </si>
  <si>
    <t>System wizualizacji do 10 000 punktów.</t>
  </si>
  <si>
    <t>Cena REUP przedłużenia gw.</t>
  </si>
  <si>
    <t>F.01U.363.332</t>
  </si>
  <si>
    <t>F.01U.363.333</t>
  </si>
  <si>
    <t>F.01U.363.334</t>
  </si>
  <si>
    <t>F.01U.363.335</t>
  </si>
  <si>
    <t>F.01U.363.336</t>
  </si>
  <si>
    <t>F.01U.363.337</t>
  </si>
  <si>
    <t>F.01U.363.338</t>
  </si>
  <si>
    <t>F.01U.363.339</t>
  </si>
  <si>
    <t>F.01U.363.340</t>
  </si>
  <si>
    <t>F.01U.363.341</t>
  </si>
  <si>
    <t>F.01U.363.342</t>
  </si>
  <si>
    <t>F.01U.363.343</t>
  </si>
  <si>
    <t>F.01U.363.344</t>
  </si>
  <si>
    <t>F.01U.363.345</t>
  </si>
  <si>
    <t>F.01U.363.346</t>
  </si>
  <si>
    <t>F.01U.363.347</t>
  </si>
  <si>
    <t>F.01U.363.348</t>
  </si>
  <si>
    <t>F.01U.363.349</t>
  </si>
  <si>
    <t>F.01U.363.350</t>
  </si>
  <si>
    <t>F.01U.363.351</t>
  </si>
  <si>
    <t>F.01U.363.352</t>
  </si>
  <si>
    <t>F.01U.363.353</t>
  </si>
  <si>
    <t>F.01U.363.354</t>
  </si>
  <si>
    <t>F.01U.363.355</t>
  </si>
  <si>
    <t>F.01U.363.356</t>
  </si>
  <si>
    <t>F.01U.363.357</t>
  </si>
  <si>
    <t>F.01U.363.358</t>
  </si>
  <si>
    <t>F.01U.363.359</t>
  </si>
  <si>
    <t>F.01U.363.360</t>
  </si>
  <si>
    <t>F.01U.363.361</t>
  </si>
  <si>
    <t>F.01U.363.362</t>
  </si>
  <si>
    <t>F.01U.363.363</t>
  </si>
  <si>
    <t>F.01U.363.364</t>
  </si>
  <si>
    <t>F.01U.363.365</t>
  </si>
  <si>
    <t>F.01U.363.366</t>
  </si>
  <si>
    <t>Centrala z kontrolerem w wersji standard, montaż ścienny. 
W skład zestawu wchodzi: 1x FPE-2000-SPC, 1x BCM-000-B, 1x LSN 0300 A, 1x PRS-0002-C, 1x PRD-0004 A, 1x UPS 2416A, 3x FDP 0001 A, 1x HCP 0006 A, 1x FPO-5000-PSB-CH.</t>
  </si>
  <si>
    <t>Centrala z kontrolerem w wersji standard, montaż na ramie.
W skład zestawu wchodzi: 1x FPE-2000-SPC, 1x BCM-000-B, 1x LSN 0300 A, 1x PRS-0002-C, 1x PRD-0004 A, 1x UPS 2416A, 3x FDP 0001 A, 1x CPH 0006 A, 1x FBH 0000 A</t>
  </si>
  <si>
    <t>Centrala z kontrolerem w wersji premium montaż ścienny
W skład zestawu wchodzi: 1x FPE-2000-PPC, 1x BCM-000-B, 1x LSN 0300 A, 1x PRS-0002-C, 1x PRD-0004 A, 1x UPS 2416A, 3x FDP 0001 A, 1x HCP 0006 A, 1x FPO-5000-PSB-CH</t>
  </si>
  <si>
    <t>Centrala z kontrolerem w wersji premium, montaż na ramie
W skład zestawu wchodzi: 1x FPE-2000-PPC, 1x BCM-000-B, 1x LSN 0300 A, 1x PRS-0002-C, 1x PRD-0004 A, 1x UPS 2416A, 3x FDP 0001 A, 1x CPH 0006 A, 1x FBH 0000 A</t>
  </si>
  <si>
    <t>F.01U.393.222</t>
  </si>
  <si>
    <t>F.01U.393.223</t>
  </si>
  <si>
    <t>PA 10-SSM</t>
  </si>
  <si>
    <t>PA 5</t>
  </si>
  <si>
    <t>Przemysłowy sygnalizator akustyczny, wysoki</t>
  </si>
  <si>
    <t>Przemysłowy sygnalizator akustyczny, niski</t>
  </si>
  <si>
    <t>FW-TP-PL</t>
  </si>
  <si>
    <t>Front foil TITANUS</t>
  </si>
  <si>
    <t>F.01U.399.609</t>
  </si>
  <si>
    <t>Czujka wymaga dokupienia folii FW-TP-PL</t>
  </si>
  <si>
    <t>Tak jak w przypadku FAS-420-TM, wymagana podstawa FAS-420-TM-HB</t>
  </si>
  <si>
    <t>Tak jak w przypadku FAS-420-TM-R, wymagana podstawa FAS-420-TM-HB</t>
  </si>
  <si>
    <t>F.01U.393.220</t>
  </si>
  <si>
    <t>PY X-M-10-SSM R</t>
  </si>
  <si>
    <t>Sygnalizator optyczny do zastosowań przemysłowych, czerwony</t>
  </si>
  <si>
    <t>F.01U.400.533</t>
  </si>
  <si>
    <t>Czujka liniowa Fireray ONE</t>
  </si>
  <si>
    <t>Change Indicator</t>
  </si>
  <si>
    <t>12 NC</t>
  </si>
  <si>
    <t>CTN</t>
  </si>
  <si>
    <t>SAPnumber</t>
  </si>
  <si>
    <t>Description</t>
  </si>
  <si>
    <t>Discount Category</t>
  </si>
  <si>
    <t>Status</t>
  </si>
  <si>
    <t>ABC Code</t>
  </si>
  <si>
    <t>Warranty Extension</t>
  </si>
  <si>
    <t>HS Code</t>
  </si>
  <si>
    <t>Country of Origin</t>
  </si>
  <si>
    <t>Spike order</t>
  </si>
  <si>
    <t>Net weight 
(kg)</t>
  </si>
  <si>
    <t>Order Info</t>
  </si>
  <si>
    <t>Repair process</t>
  </si>
  <si>
    <t>Remarks</t>
  </si>
  <si>
    <t>EAN code single</t>
  </si>
  <si>
    <t>Modular Panel</t>
  </si>
  <si>
    <t>7050 000 81384</t>
  </si>
  <si>
    <t>BCM 0000 B  Battery Controller Module</t>
  </si>
  <si>
    <t>0.342</t>
  </si>
  <si>
    <t>SBN</t>
  </si>
  <si>
    <t>6649 981 37262</t>
  </si>
  <si>
    <t>ANI 0016 A  16 Point Annunciator internal</t>
  </si>
  <si>
    <t>0.26</t>
  </si>
  <si>
    <t>RML 0008 A  Relay Low Voltage</t>
  </si>
  <si>
    <t>0.306</t>
  </si>
  <si>
    <t>6649 981 37266</t>
  </si>
  <si>
    <t>IOS 0020 A  20mA Communication Module</t>
  </si>
  <si>
    <t>0.594</t>
  </si>
  <si>
    <t>6649 981 37267</t>
  </si>
  <si>
    <t>IOS 0232 A  RS232 Communication Module</t>
  </si>
  <si>
    <t>0.233</t>
  </si>
  <si>
    <t>6649 981 37269</t>
  </si>
  <si>
    <t>IOP 0008 A  8 input/output OC module</t>
  </si>
  <si>
    <t>0.299</t>
  </si>
  <si>
    <t>6649 981 37270</t>
  </si>
  <si>
    <t>CZM 0004 A  4 Zone Conventional Zone Module</t>
  </si>
  <si>
    <t>0.333</t>
  </si>
  <si>
    <t>7050 000 63204</t>
  </si>
  <si>
    <t>ENO 0000 B</t>
  </si>
  <si>
    <t>F.01U.063.204</t>
  </si>
  <si>
    <t>ENO 0000 B (External Notification)</t>
  </si>
  <si>
    <t>0.27</t>
  </si>
  <si>
    <t>6649 981 37274</t>
  </si>
  <si>
    <t>RMH 0002 A  2 Zone Relay high voltage</t>
  </si>
  <si>
    <t>0.31</t>
  </si>
  <si>
    <t>6649 981 37275</t>
  </si>
  <si>
    <t>NZM 0002 A  2 Zone NAC Zone Module</t>
  </si>
  <si>
    <t>6650 000 28289</t>
  </si>
  <si>
    <t>UGM interface module</t>
  </si>
  <si>
    <t>6649 981 37277</t>
  </si>
  <si>
    <t>LSN 0300 A  LSN Module</t>
  </si>
  <si>
    <t>6649 981 37278</t>
  </si>
  <si>
    <t>LSN 1500 A, LSN improved Module</t>
  </si>
  <si>
    <t>0.68</t>
  </si>
  <si>
    <t>6649 981 37279</t>
  </si>
  <si>
    <t>PRS-0002-C  Panel Rail Short</t>
  </si>
  <si>
    <t>0.45</t>
  </si>
  <si>
    <t>6649 981 37280</t>
  </si>
  <si>
    <t>PRD 0004 A  Panel Rail long</t>
  </si>
  <si>
    <t>0.72</t>
  </si>
  <si>
    <t xml:space="preserve">AVENAR Panel 8000 </t>
  </si>
  <si>
    <t/>
  </si>
  <si>
    <t>7050 003 27090</t>
  </si>
  <si>
    <t>Panel controller, standard license</t>
  </si>
  <si>
    <t>7050 003 52441</t>
  </si>
  <si>
    <t>Panel controller, premium license</t>
  </si>
  <si>
    <t>S</t>
  </si>
  <si>
    <t>n.a.</t>
  </si>
  <si>
    <t>No physical product</t>
  </si>
  <si>
    <t>6649 981 37290</t>
  </si>
  <si>
    <t>CPH 0006 A  Backbox CABT 1 rail</t>
  </si>
  <si>
    <t>12.34</t>
  </si>
  <si>
    <t>6649 981 37291</t>
  </si>
  <si>
    <t>MPH 0010 A  Backbox CABT 2 Rails</t>
  </si>
  <si>
    <t>13.85</t>
  </si>
  <si>
    <t>6649 981 37292</t>
  </si>
  <si>
    <t>EPH 0012 A  Backbox 3 rails</t>
  </si>
  <si>
    <t>14.55</t>
  </si>
  <si>
    <t>6649 981 37293</t>
  </si>
  <si>
    <t>PSF 0002 A  Power-small-frame</t>
  </si>
  <si>
    <t>7.723</t>
  </si>
  <si>
    <t>6650 005 11306</t>
  </si>
  <si>
    <t>PMF 0002 A</t>
  </si>
  <si>
    <t>F.01U.511.306</t>
  </si>
  <si>
    <t>PMF 0002 A  Power-medium-frame</t>
  </si>
  <si>
    <t>12.726</t>
  </si>
  <si>
    <t>6649 981 37294</t>
  </si>
  <si>
    <t>PMF 0004 A  Power-medium-frame</t>
  </si>
  <si>
    <t>12.132</t>
  </si>
  <si>
    <t>6649 981 47119</t>
  </si>
  <si>
    <t>USF 0000 A  Universal housing-small-frame</t>
  </si>
  <si>
    <t>7.489</t>
  </si>
  <si>
    <t>6649 981 37296</t>
  </si>
  <si>
    <t>FBH 0000 A  Mounting frame large</t>
  </si>
  <si>
    <t>4.822</t>
  </si>
  <si>
    <t>6649 981 37297</t>
  </si>
  <si>
    <t>FMH 0000 A  Mounting frame medium</t>
  </si>
  <si>
    <t>4.137</t>
  </si>
  <si>
    <t>6649 981 37298</t>
  </si>
  <si>
    <t>FSH 0000 A  Mounting frame small</t>
  </si>
  <si>
    <t>2.362</t>
  </si>
  <si>
    <t>7050 002 66845</t>
  </si>
  <si>
    <t>mounting kit for media converter</t>
  </si>
  <si>
    <t>0.86</t>
  </si>
  <si>
    <t>6650 005 11305</t>
  </si>
  <si>
    <t>HMP 0003 A</t>
  </si>
  <si>
    <t>F.01U.511.305</t>
  </si>
  <si>
    <t>HMP 0003 A, installation plate for mounting frame</t>
  </si>
  <si>
    <t>0.383</t>
  </si>
  <si>
    <t>6649 981 39498</t>
  </si>
  <si>
    <t>FRB 0019 A  19" Frame Rack X Rails</t>
  </si>
  <si>
    <t>4.813</t>
  </si>
  <si>
    <t>6649 981 39499</t>
  </si>
  <si>
    <t>FRM 0019 A  19" Frame Rack X Rails</t>
  </si>
  <si>
    <t>4.778</t>
  </si>
  <si>
    <t>6649 981 39500</t>
  </si>
  <si>
    <t>FRS 0019 A  19" Frame Rack X Rails</t>
  </si>
  <si>
    <t>3.14</t>
  </si>
  <si>
    <t>6650 005 00374</t>
  </si>
  <si>
    <t>FDP 0001 A    Front Dummy cover plate</t>
  </si>
  <si>
    <t>0.1</t>
  </si>
  <si>
    <t>6650 005 13251</t>
  </si>
  <si>
    <t xml:space="preserve">FPO-5000-EB earth bar </t>
  </si>
  <si>
    <t>0.111</t>
  </si>
  <si>
    <t>6649 981 37285</t>
  </si>
  <si>
    <t>HCP 0006 A  CABT 1 Rail &amp; Common Control</t>
  </si>
  <si>
    <t>13.581</t>
  </si>
  <si>
    <t>6649 981 37286</t>
  </si>
  <si>
    <t>HBC 0010 A  CABT 2 Rails &amp; Common Control</t>
  </si>
  <si>
    <t>17.11</t>
  </si>
  <si>
    <t>6649 981 37287</t>
  </si>
  <si>
    <t>HBE 0012 A  CABT 3 Rails</t>
  </si>
  <si>
    <t>18.144</t>
  </si>
  <si>
    <t>6649 981 37288</t>
  </si>
  <si>
    <t>PSS 0002 A  CABT 1 power Slot 2 batterys</t>
  </si>
  <si>
    <t>7.452</t>
  </si>
  <si>
    <t>6649 981 37289</t>
  </si>
  <si>
    <t>PSB 0004 A  CABT 1 power Slot 4 batterys</t>
  </si>
  <si>
    <t>12.511</t>
  </si>
  <si>
    <t>6650 005 11304</t>
  </si>
  <si>
    <t>FRK 0019 A</t>
  </si>
  <si>
    <t>F.01U.511.304</t>
  </si>
  <si>
    <t>FRK 0019 A 19 inches fixing kit</t>
  </si>
  <si>
    <t>2.34</t>
  </si>
  <si>
    <t>7050 002 66844</t>
  </si>
  <si>
    <t>FPM-5000-KES mounting kit for Ethernet switch</t>
  </si>
  <si>
    <t>2.77</t>
  </si>
  <si>
    <t>7050 002 65641</t>
  </si>
  <si>
    <t>EL1141-10B-BH Ethernet Fibre Optics Converter MM</t>
  </si>
  <si>
    <t>TW</t>
  </si>
  <si>
    <t>0.58</t>
  </si>
  <si>
    <t>7050 002 65643</t>
  </si>
  <si>
    <t>EL1141-10B-BH Ethernet Fibre Optics Converter SM</t>
  </si>
  <si>
    <t>6650 005 00367</t>
  </si>
  <si>
    <t>UPS 2416 Power Supply 24V/6A NAC sync</t>
  </si>
  <si>
    <t>0.97</t>
  </si>
  <si>
    <t>6649 981 53243</t>
  </si>
  <si>
    <t xml:space="preserve">CPB 0000 A  Cable set P-Supply to BC </t>
  </si>
  <si>
    <t>0.198</t>
  </si>
  <si>
    <t>7050 000 78858</t>
  </si>
  <si>
    <t xml:space="preserve">PSB 1001 A  P-Supply Bracket US single </t>
  </si>
  <si>
    <t>1.03</t>
  </si>
  <si>
    <t>7050 000 78860</t>
  </si>
  <si>
    <t>CPB 1002 A  P-Supply Bracket CH US</t>
  </si>
  <si>
    <t>0.798</t>
  </si>
  <si>
    <t>FPP-3000</t>
  </si>
  <si>
    <t>Power Supply</t>
  </si>
  <si>
    <t>PL</t>
  </si>
  <si>
    <t>6650 005 11307</t>
  </si>
  <si>
    <t>FPP 5000</t>
  </si>
  <si>
    <t>F.01U.511.307</t>
  </si>
  <si>
    <t>FPP 5000, AUX power supply kit</t>
  </si>
  <si>
    <t>NL</t>
  </si>
  <si>
    <t>20.7</t>
  </si>
  <si>
    <t>RC</t>
  </si>
  <si>
    <t>7050 001 61679</t>
  </si>
  <si>
    <t>FPP-5000-TI13</t>
  </si>
  <si>
    <t>F.01U.161.679</t>
  </si>
  <si>
    <t>LSN interface for FPP-5000</t>
  </si>
  <si>
    <t>6649 981 53244</t>
  </si>
  <si>
    <t>CBB 0000 A  Cable set BC to Battery</t>
  </si>
  <si>
    <t>7050 003 49391</t>
  </si>
  <si>
    <t>Cable set redundant panel controller</t>
  </si>
  <si>
    <t>7050 003 49392</t>
  </si>
  <si>
    <t>Cable redundant keypad</t>
  </si>
  <si>
    <t>Display Panels</t>
  </si>
  <si>
    <t>6649 980 00922</t>
  </si>
  <si>
    <t>BAT 100 LSN</t>
  </si>
  <si>
    <t>4.998.000.922</t>
  </si>
  <si>
    <t>BAT100 LSN, Remote display panel</t>
  </si>
  <si>
    <t>2.61</t>
  </si>
  <si>
    <t>ATB 420 LSNi</t>
  </si>
  <si>
    <t>F.01U.284.611</t>
  </si>
  <si>
    <t>ATB 420 LSNi for the connection to location map tableaus</t>
  </si>
  <si>
    <t>EWE-FDMOD-IW</t>
  </si>
  <si>
    <t>0.07</t>
  </si>
  <si>
    <t>6649 980 01941</t>
  </si>
  <si>
    <t>BAT100-LABELS</t>
  </si>
  <si>
    <t>4.998.001.941</t>
  </si>
  <si>
    <t>BS labeling strips for BAT 100</t>
  </si>
  <si>
    <t>0.266</t>
  </si>
  <si>
    <t>ATG 420 LSNI</t>
  </si>
  <si>
    <t>F.01U.284.610</t>
  </si>
  <si>
    <t>ATG 420 LSNi display module</t>
  </si>
  <si>
    <t>0.055</t>
  </si>
  <si>
    <t>not in MFG</t>
  </si>
  <si>
    <t>ATG100-LABEL</t>
  </si>
  <si>
    <t>3.902.102.662</t>
  </si>
  <si>
    <t>BS labeling membranes ATG 100</t>
  </si>
  <si>
    <t>0.349</t>
  </si>
  <si>
    <t>7050 003 09110</t>
  </si>
  <si>
    <t>Secure Network Gateway</t>
  </si>
  <si>
    <t>6650 005 00442</t>
  </si>
  <si>
    <t>SIV 28</t>
  </si>
  <si>
    <t>F.01U.500.442</t>
  </si>
  <si>
    <t xml:space="preserve">SIV 28V Fuse protected distributor           </t>
  </si>
  <si>
    <t>0.22</t>
  </si>
  <si>
    <t>Remote Keypad for AVENAR Panel Series</t>
  </si>
  <si>
    <t>7050 003 27092</t>
  </si>
  <si>
    <t>Remote Keypad</t>
  </si>
  <si>
    <t>AVENAR Panel 2000 Series</t>
  </si>
  <si>
    <t>7050 003 27091</t>
  </si>
  <si>
    <t>FPE-2000-SPC</t>
  </si>
  <si>
    <t>F.01U.327.091</t>
  </si>
  <si>
    <t>Panel controller AVENAR panel 2000, standard license</t>
  </si>
  <si>
    <t>7050 003 52443</t>
  </si>
  <si>
    <t>FPE-2000-PPC</t>
  </si>
  <si>
    <t>F.01U.352.443</t>
  </si>
  <si>
    <t>Panel controller AVENAR panel 2000, premium license</t>
  </si>
  <si>
    <t>7050 003 83886</t>
  </si>
  <si>
    <t>Panel kit standard license, wall-mount</t>
  </si>
  <si>
    <t>7050 003 83887</t>
  </si>
  <si>
    <t>Panel kit standard license, frame-mount</t>
  </si>
  <si>
    <t>7050 003 83888</t>
  </si>
  <si>
    <t>Panel kit premium license, wall-mount</t>
  </si>
  <si>
    <t>7050 003 83893</t>
  </si>
  <si>
    <t>Panel kit premium license, frame-mount</t>
  </si>
  <si>
    <t>Fire Monitoring System</t>
  </si>
  <si>
    <t>7050 003 14991</t>
  </si>
  <si>
    <t>F.01U.314.991</t>
  </si>
  <si>
    <t>Fire Monitoring System 5000</t>
  </si>
  <si>
    <t>0.001</t>
  </si>
  <si>
    <t>Sold only in SEO. Outphased  for rest EMEA</t>
  </si>
  <si>
    <t>No repair</t>
  </si>
  <si>
    <t>7050 003 14990</t>
  </si>
  <si>
    <t>F.01U.314.990</t>
  </si>
  <si>
    <t>Fire Monitoring System 2500</t>
  </si>
  <si>
    <t>FSM-10K</t>
  </si>
  <si>
    <t>Fire Monitoring System 10000</t>
  </si>
  <si>
    <t>Cannot be sold in SEO</t>
  </si>
  <si>
    <t>F.01U.374.695</t>
  </si>
  <si>
    <t>F.01U.374.694</t>
  </si>
  <si>
    <t>7050 003 14992</t>
  </si>
  <si>
    <t>FSM-5000-EP</t>
  </si>
  <si>
    <t>F.01U.314.992</t>
  </si>
  <si>
    <t>Evolution pack FSM-5000</t>
  </si>
  <si>
    <t>7050 003 15067</t>
  </si>
  <si>
    <t>FSM-2500-EP</t>
  </si>
  <si>
    <t>F.01U.315.067</t>
  </si>
  <si>
    <t>Evolution pack FSM-2500</t>
  </si>
  <si>
    <t>Conventional panels</t>
  </si>
  <si>
    <t>2 zone conventional fire panel</t>
  </si>
  <si>
    <t>2.2</t>
  </si>
  <si>
    <t>4 zone conventional fire panel</t>
  </si>
  <si>
    <t>3.456</t>
  </si>
  <si>
    <t>8 zone conventional fire panel</t>
  </si>
  <si>
    <t>3.42</t>
  </si>
  <si>
    <t>Optional open collector board</t>
  </si>
  <si>
    <t>Optional relay board</t>
  </si>
  <si>
    <t>Optional access key level 2</t>
  </si>
  <si>
    <t>0.01</t>
  </si>
  <si>
    <t>LSN Detectors</t>
  </si>
  <si>
    <t>500 Series</t>
  </si>
  <si>
    <t>6650 005 10149</t>
  </si>
  <si>
    <t>FAP-O 520 opt smoke detector LSNi white</t>
  </si>
  <si>
    <t>0.170</t>
  </si>
  <si>
    <t>6650 005 10151</t>
  </si>
  <si>
    <t>FAP-OC 520 Multisensor detector LSNi wh</t>
  </si>
  <si>
    <t>0.180</t>
  </si>
  <si>
    <t>6650 005 10161</t>
  </si>
  <si>
    <t>FAP-O 520-P opt smoke detector LSNi tr</t>
  </si>
  <si>
    <t>6650 005 10162</t>
  </si>
  <si>
    <t>FAP-OC 520-P Multisens detector LSNi tr</t>
  </si>
  <si>
    <t>7050 003 07726</t>
  </si>
  <si>
    <t>Optical with Rotary-Switches</t>
  </si>
  <si>
    <t>0.077</t>
  </si>
  <si>
    <t>7050 003 07728</t>
  </si>
  <si>
    <t>Optical/Thermal with Rotary-Switches</t>
  </si>
  <si>
    <t>7050 003 07732</t>
  </si>
  <si>
    <t>Heat with Rotary-Switches</t>
  </si>
  <si>
    <t>7050 003 07729</t>
  </si>
  <si>
    <t>Dual-Optical with Rotary-Switches</t>
  </si>
  <si>
    <t>7050 003 07730</t>
  </si>
  <si>
    <t>Dual-Optical/Thermal with Rotary-Switches</t>
  </si>
  <si>
    <t>7050 003 07731</t>
  </si>
  <si>
    <t>Dual-Optical/Thermal/Chemical with Rotary-Switches</t>
  </si>
  <si>
    <t>0.082</t>
  </si>
  <si>
    <t>7050 003 07725</t>
  </si>
  <si>
    <t>Optical without Rotary-Switches</t>
  </si>
  <si>
    <t>0.075</t>
  </si>
  <si>
    <t>7050 003 07727</t>
  </si>
  <si>
    <t>Optical/Thermal without Rotary-Switches</t>
  </si>
  <si>
    <t>Accessories 500/400/300 series detectors</t>
  </si>
  <si>
    <t>Accessories for FAP-500 Series</t>
  </si>
  <si>
    <t>6650 005 08713</t>
  </si>
  <si>
    <t>FAA-500-CB, built-in housing for concrete ceiling</t>
  </si>
  <si>
    <t>0.2</t>
  </si>
  <si>
    <t>6649 981 51297</t>
  </si>
  <si>
    <t>FAA500, base LSN</t>
  </si>
  <si>
    <t>0.25</t>
  </si>
  <si>
    <t>6649 981 51302</t>
  </si>
  <si>
    <t>FAA-500-BB, mount back box</t>
  </si>
  <si>
    <t>0.166</t>
  </si>
  <si>
    <t>6649 981 51296</t>
  </si>
  <si>
    <t>FAA-500-TR-P, transperant iris with color insert</t>
  </si>
  <si>
    <t>0.049</t>
  </si>
  <si>
    <t>6649 981 51295</t>
  </si>
  <si>
    <t>Trim ring for 500 Series, iris white</t>
  </si>
  <si>
    <t>0.03</t>
  </si>
  <si>
    <t>6650 005 10166</t>
  </si>
  <si>
    <t xml:space="preserve">FAA-500-SB-H Surface mount back box with damp room seal </t>
  </si>
  <si>
    <t>8717332204748</t>
  </si>
  <si>
    <t>6650 005 10028</t>
  </si>
  <si>
    <t>FAA-500-SPRING for concrete / wooden ceilings</t>
  </si>
  <si>
    <t>0.116</t>
  </si>
  <si>
    <t>Price per piece. Order only 10 pcs or multiple of 10. E.g. needed 30 pcs, order 30 pcs</t>
  </si>
  <si>
    <t>8717332204793</t>
  </si>
  <si>
    <t>6649 981 51299</t>
  </si>
  <si>
    <t>FAA-500-R base LSN with relay</t>
  </si>
  <si>
    <t>0.24</t>
  </si>
  <si>
    <t>8717332283224</t>
  </si>
  <si>
    <t>Accessories for 300 and 400 series</t>
  </si>
  <si>
    <t>6650 005 08658</t>
  </si>
  <si>
    <t>FAA-MSR420</t>
  </si>
  <si>
    <t>FAA-420-R Base with Relay for 420 Series</t>
  </si>
  <si>
    <t>0.09</t>
  </si>
  <si>
    <t>8717332206896</t>
  </si>
  <si>
    <t>0.216</t>
  </si>
  <si>
    <t>6649 980 21535</t>
  </si>
  <si>
    <t>MS 400, socket, surface/ flush mounted cable supply</t>
  </si>
  <si>
    <t>0.009</t>
  </si>
  <si>
    <t>7050 002 15139</t>
  </si>
  <si>
    <t>MS 400 Detector Base with Bosch Logo</t>
  </si>
  <si>
    <t>7050 002 15142</t>
  </si>
  <si>
    <t>FAA-420-SEAL Damp Room Seal MS400 (10ps)</t>
  </si>
  <si>
    <t>0.23</t>
  </si>
  <si>
    <t>One package unit contains 10 pcs. E.g. 50 pcs needed --&gt; order 5</t>
  </si>
  <si>
    <t>6649 981 13025</t>
  </si>
  <si>
    <t>MSC 420 Add base surface-mount</t>
  </si>
  <si>
    <t>6649 981 14565</t>
  </si>
  <si>
    <t>MSR 320 GLT, Base with Relay</t>
  </si>
  <si>
    <t>0.04</t>
  </si>
  <si>
    <t>6649 980 25369</t>
  </si>
  <si>
    <t>SK 400, Metal cage for protection MagicSens detectors</t>
  </si>
  <si>
    <t>0.3</t>
  </si>
  <si>
    <t>6649 980 35312</t>
  </si>
  <si>
    <t>SSK 400, dust cover (10ps)</t>
  </si>
  <si>
    <t>0.21</t>
  </si>
  <si>
    <t>6649 980 84709</t>
  </si>
  <si>
    <t>TP4 400, lettering strip till 4 m hight, (Attention!!! Order multiple, read comment)</t>
  </si>
  <si>
    <t>0.006</t>
  </si>
  <si>
    <t>Order only 50 pcs or multiple of 50. E.g. needed 150 pcs, order 150 pcs</t>
  </si>
  <si>
    <t>6649 980 84710</t>
  </si>
  <si>
    <t>TP8 400, lettering strip till 8 m hight, (Attention!!! Order multiple, read comment)</t>
  </si>
  <si>
    <t>6649 980 25373</t>
  </si>
  <si>
    <t>MH 400, detector heating</t>
  </si>
  <si>
    <t>0.017</t>
  </si>
  <si>
    <t>6649 980 97924</t>
  </si>
  <si>
    <t>MK 400, detector console including socket</t>
  </si>
  <si>
    <t>0.199</t>
  </si>
  <si>
    <t>7050 002 89620</t>
  </si>
  <si>
    <t>Remote Indicator</t>
  </si>
  <si>
    <t>0.061</t>
  </si>
  <si>
    <t>7050 002 89120</t>
  </si>
  <si>
    <t>0.058</t>
  </si>
  <si>
    <t>6627 992 71257</t>
  </si>
  <si>
    <t>MOUNT BRACKfalse floor mounting bracket</t>
  </si>
  <si>
    <t>7050 002 39554</t>
  </si>
  <si>
    <t>FAA-420-CAP-V0</t>
  </si>
  <si>
    <t>F.01U.239.554</t>
  </si>
  <si>
    <t>Detector cap, V0 rating (200 pcs)</t>
  </si>
  <si>
    <t>0.023</t>
  </si>
  <si>
    <t>One unit contains 200 pcs. Minimum order quantity is 5 units (= 1.000 caps). Delivery time 3-4 months.</t>
  </si>
  <si>
    <t>Mainly used for Israel</t>
  </si>
  <si>
    <t>7050 002 14891</t>
  </si>
  <si>
    <t>MS 400 V0</t>
  </si>
  <si>
    <t>F.01U.214.891</t>
  </si>
  <si>
    <t>Detector base, V0 rating</t>
  </si>
  <si>
    <t>0.081</t>
  </si>
  <si>
    <t>Conventional detectors</t>
  </si>
  <si>
    <t>320 Series</t>
  </si>
  <si>
    <t>7050 000 26293</t>
  </si>
  <si>
    <t>FCP-O320 optical conventional (820Ω)</t>
  </si>
  <si>
    <t>0.072</t>
  </si>
  <si>
    <t>7050 000 26292</t>
  </si>
  <si>
    <t>FCP-OC 320 optical/ chemical conv. det. (820Ω)</t>
  </si>
  <si>
    <t>7050 000 26295</t>
  </si>
  <si>
    <t>FCP-OT 320 optical/ heat conv. Detector (820Ω)</t>
  </si>
  <si>
    <t>7050 000 26291</t>
  </si>
  <si>
    <t>FCH-T 320 conv. RoR heat detector (820Ω)</t>
  </si>
  <si>
    <t>0.069</t>
  </si>
  <si>
    <t>7050 000 26294</t>
  </si>
  <si>
    <t>FCH-T320-FSA</t>
  </si>
  <si>
    <t>F.01U.026.294</t>
  </si>
  <si>
    <t>FCH-T 320-FSA Heat, RoR conv. Detector (820Ω)</t>
  </si>
  <si>
    <t>7850 000 29857</t>
  </si>
  <si>
    <t>FCP-O 320-R470 optical smoke detector (470Ω)</t>
  </si>
  <si>
    <t>7850 000 29867</t>
  </si>
  <si>
    <t>FCP-OC 320-R470 Combined opt/gas det. (470Ω)</t>
  </si>
  <si>
    <t>7850 000 29862</t>
  </si>
  <si>
    <t>FCP-OT 320-R470 optical/heat detector (470Ω)</t>
  </si>
  <si>
    <t>0.091</t>
  </si>
  <si>
    <t>7850 000 29861</t>
  </si>
  <si>
    <t>FCH-T 320-R470 heat detector (470Ω)</t>
  </si>
  <si>
    <t>0.099</t>
  </si>
  <si>
    <t>7050 000 83619</t>
  </si>
  <si>
    <t>FLM-320-EOL2W</t>
  </si>
  <si>
    <t>F.01U.083.619</t>
  </si>
  <si>
    <t>FLM-320-EOL2W Conv EOL Module 2-Wire</t>
  </si>
  <si>
    <t>FLM-320-EOL4W-S</t>
  </si>
  <si>
    <t>F.01U.083.620</t>
  </si>
  <si>
    <t>FLM-320-EOL4W-S Conv EOL Module 4-Wire</t>
  </si>
  <si>
    <t>0.48</t>
  </si>
  <si>
    <t>7850 005 10647</t>
  </si>
  <si>
    <t>FCA-500-EU</t>
  </si>
  <si>
    <t>F.01U.510.647</t>
  </si>
  <si>
    <t>FCA-500-EU base conventional for EU</t>
  </si>
  <si>
    <t>0.218</t>
  </si>
  <si>
    <t>7850 005 10648</t>
  </si>
  <si>
    <t>FCA-500-E-EU</t>
  </si>
  <si>
    <t>F.01U.510.648</t>
  </si>
  <si>
    <t>FCA-500-E-EU base conv-EOL for EU</t>
  </si>
  <si>
    <t>7850 005 12649</t>
  </si>
  <si>
    <t>FCP-O 500</t>
  </si>
  <si>
    <t>F.01U.510.649</t>
  </si>
  <si>
    <t>FCP-O 500 conv opt smoke detector EU wh</t>
  </si>
  <si>
    <t>EWE-FCP500-IW</t>
  </si>
  <si>
    <t>0.308</t>
  </si>
  <si>
    <t>7850 005 10653</t>
  </si>
  <si>
    <t>FCP-OC 500</t>
  </si>
  <si>
    <t>F.01U.510.653</t>
  </si>
  <si>
    <t>FCP-OC 500 Multisens detect conv EU wh</t>
  </si>
  <si>
    <t>0.217</t>
  </si>
  <si>
    <t>7850 005 10654</t>
  </si>
  <si>
    <t>FCP-O 500-P</t>
  </si>
  <si>
    <t>F.01U.510.654</t>
  </si>
  <si>
    <t>FCP-O 500-P conv opt smoke det EU tr</t>
  </si>
  <si>
    <t>0.36</t>
  </si>
  <si>
    <t>7850 005 10656</t>
  </si>
  <si>
    <t>FCP-OC 500-P</t>
  </si>
  <si>
    <t>F.01U.510.656</t>
  </si>
  <si>
    <t>FCP-OC 500-P conv multisen detect EU tr</t>
  </si>
  <si>
    <t>0.35</t>
  </si>
  <si>
    <t>Detectors for explosive areas</t>
  </si>
  <si>
    <t>7050 002 79764</t>
  </si>
  <si>
    <t>Flameproof (Exd) IR3 Flame Detector</t>
  </si>
  <si>
    <t>2.5</t>
  </si>
  <si>
    <t>Dual-optical detector, explosive area</t>
  </si>
  <si>
    <t>0.124</t>
  </si>
  <si>
    <t>Base for Dual-Optical Detector for Ex Area</t>
  </si>
  <si>
    <t>0.025</t>
  </si>
  <si>
    <t>Base attachment</t>
  </si>
  <si>
    <t>0.036</t>
  </si>
  <si>
    <t>Base attachment wet</t>
  </si>
  <si>
    <t>0.286</t>
  </si>
  <si>
    <t>Metal cable gland</t>
  </si>
  <si>
    <t>0.354</t>
  </si>
  <si>
    <t>Order only 10 pcs or multiple of 10. E.g. needed 30 pcs, order 30 pcs</t>
  </si>
  <si>
    <t>Detector exchanger</t>
  </si>
  <si>
    <t>0.480</t>
  </si>
  <si>
    <t>Designation plate</t>
  </si>
  <si>
    <t>0.024</t>
  </si>
  <si>
    <t>Detector locking device</t>
  </si>
  <si>
    <t>0.026</t>
  </si>
  <si>
    <t>Order only 100 pcs or multiple of 100. E.g. needed 60 pcs, order 100 pcs</t>
  </si>
  <si>
    <t>Sealing element</t>
  </si>
  <si>
    <t>0.037</t>
  </si>
  <si>
    <t>Detector dust cap</t>
  </si>
  <si>
    <t>0.045</t>
  </si>
  <si>
    <t>6649 981 12085</t>
  </si>
  <si>
    <t>SB3, Safety barrier (including input/output module DCA1192)</t>
  </si>
  <si>
    <t>1.19</t>
  </si>
  <si>
    <t>6649 981 15785</t>
  </si>
  <si>
    <t>DOW1171-ident</t>
  </si>
  <si>
    <t>DBZ1193A,  DOW1171 Det identifier</t>
  </si>
  <si>
    <t>Price per piece. Order only 10 pcs or multiple of 10. E.g. needed 30 pcs, order 30 pcs.</t>
  </si>
  <si>
    <t>Video-based Fire Detection</t>
  </si>
  <si>
    <t>7050  003 17536</t>
  </si>
  <si>
    <t>AVIOTEC IP starlight 8000</t>
  </si>
  <si>
    <t>1.196</t>
  </si>
  <si>
    <t>Wireless Devices</t>
  </si>
  <si>
    <t>66F01U349134</t>
  </si>
  <si>
    <t>Radio gateway</t>
  </si>
  <si>
    <t>0.260</t>
  </si>
  <si>
    <t>66F01U349135</t>
  </si>
  <si>
    <t>Radio fire detector</t>
  </si>
  <si>
    <t>0.134</t>
  </si>
  <si>
    <t>66F01U349136</t>
  </si>
  <si>
    <t>Base radio fire detector</t>
  </si>
  <si>
    <t>0.039</t>
  </si>
  <si>
    <t>66F01U349137</t>
  </si>
  <si>
    <t>Radio manual call point housing</t>
  </si>
  <si>
    <t>0.285</t>
  </si>
  <si>
    <t>66F01U349249</t>
  </si>
  <si>
    <t>Radio manual call point switching unit</t>
  </si>
  <si>
    <t>0.108</t>
  </si>
  <si>
    <t>66F01U349248</t>
  </si>
  <si>
    <t>Li-SOCl2 battery pack 3.6V, 10 Ah</t>
  </si>
  <si>
    <t>66F01U349251</t>
  </si>
  <si>
    <t>FDM275-O</t>
  </si>
  <si>
    <t>F.01U.349.251</t>
  </si>
  <si>
    <t>Radio manual call point</t>
  </si>
  <si>
    <t>0.224</t>
  </si>
  <si>
    <t>66F01U349250</t>
  </si>
  <si>
    <t>Spare glass FDM273-O</t>
  </si>
  <si>
    <t>0.117</t>
  </si>
  <si>
    <t xml:space="preserve">Price of 1 Pc.
But can be only ordered in set of 10 Pieces </t>
  </si>
  <si>
    <t>66F01U349252</t>
  </si>
  <si>
    <t>FDMG295</t>
  </si>
  <si>
    <t>F.01U.349.252</t>
  </si>
  <si>
    <t>Spare glass FDM275-O</t>
  </si>
  <si>
    <t>0.066</t>
  </si>
  <si>
    <t xml:space="preserve">Price of 1 Pc.
But can be only ordered in set of 5 Pieces </t>
  </si>
  <si>
    <t>66F01U349253</t>
  </si>
  <si>
    <t>FDMP295</t>
  </si>
  <si>
    <t>F.01U.349.253</t>
  </si>
  <si>
    <t>Spare plastic FDM275-O</t>
  </si>
  <si>
    <t>66F01U349254</t>
  </si>
  <si>
    <t>MCL USB ADAPTER</t>
  </si>
  <si>
    <t>0.197</t>
  </si>
  <si>
    <t>Special detectors</t>
  </si>
  <si>
    <t>Titanus Smoke extraction systems Systems</t>
  </si>
  <si>
    <t>7050 000 78495</t>
  </si>
  <si>
    <t>Smoke System</t>
  </si>
  <si>
    <t>0.576</t>
  </si>
  <si>
    <t>7050 000 78496</t>
  </si>
  <si>
    <t>FAS-420-TM-R aspirating smoke detector</t>
  </si>
  <si>
    <t>0.47</t>
  </si>
  <si>
    <t>7050 000 78497</t>
  </si>
  <si>
    <t>FAS-420-TM-RVB aspirating smoke detector</t>
  </si>
  <si>
    <t>7050 000 78494 </t>
  </si>
  <si>
    <t>FAS-420-TM series housing base</t>
  </si>
  <si>
    <t>0.468</t>
  </si>
  <si>
    <t>6650 000 29252</t>
  </si>
  <si>
    <t>Titanus Top Sens TT1, LSNi</t>
  </si>
  <si>
    <t>1.341</t>
  </si>
  <si>
    <t>6650 000 29253</t>
  </si>
  <si>
    <t>Titanus Top Sens TT2, LSNi</t>
  </si>
  <si>
    <t>1.45</t>
  </si>
  <si>
    <t>6650 000 29255</t>
  </si>
  <si>
    <t>1.53</t>
  </si>
  <si>
    <t>6650 000 29256</t>
  </si>
  <si>
    <t>7050 000 83877</t>
  </si>
  <si>
    <t>Titanus Pro Sens Basic TP1 Silent</t>
  </si>
  <si>
    <t>7050 000 83876</t>
  </si>
  <si>
    <t>Titanus Pro Sens Basic TP2 Silent</t>
  </si>
  <si>
    <t>1.55</t>
  </si>
  <si>
    <t>7050 000 83875</t>
  </si>
  <si>
    <t>Titanus Top Sens Basic TT1 Silent</t>
  </si>
  <si>
    <t>7050 000 83874</t>
  </si>
  <si>
    <t>Titanus Top Sens Basic TT2 Silent</t>
  </si>
  <si>
    <t>1.57</t>
  </si>
  <si>
    <t>7050 000 90252</t>
  </si>
  <si>
    <t>Sound Suppressor for Aspirating</t>
  </si>
  <si>
    <t>0.43</t>
  </si>
  <si>
    <t>6649 981 43394</t>
  </si>
  <si>
    <t>Detector module DM-TP-50(80)-LB/a INCOMPATIBLE WITH FAS-420 TP/TT</t>
  </si>
  <si>
    <t>0.11</t>
  </si>
  <si>
    <t xml:space="preserve"> INCOMPATIBLE WITH FAS-420 TP/TT</t>
  </si>
  <si>
    <t>6649 981 43395</t>
  </si>
  <si>
    <t>Detector module DM-TP-10(25)-LB/a INCOMPATIBLE WITH FAS-420 TP/TT</t>
  </si>
  <si>
    <t>6649 981 43396</t>
  </si>
  <si>
    <t>Detector module DM-TP-01(05)-LB/a INCOMPATIBLE WITH FAS-420 TP/TT</t>
  </si>
  <si>
    <t>6649 981 43400</t>
  </si>
  <si>
    <t>Detector module DM-TT-50(80)-LB/a</t>
  </si>
  <si>
    <t>6649 981 43401</t>
  </si>
  <si>
    <t>Detector module DM-TT-10(25)-LB/a</t>
  </si>
  <si>
    <t>0.14</t>
  </si>
  <si>
    <t>6649 981 43402</t>
  </si>
  <si>
    <t>Detector module DM-TT-01(05)-LB/a</t>
  </si>
  <si>
    <t>0.125</t>
  </si>
  <si>
    <t xml:space="preserve">Conventional smoke extraction systems </t>
  </si>
  <si>
    <t>7050 001 41195</t>
  </si>
  <si>
    <t>FCS-320-TM Conventional ASD</t>
  </si>
  <si>
    <t>EWE-FCS320-IW</t>
  </si>
  <si>
    <t>0.53</t>
  </si>
  <si>
    <t>7051 001 41196</t>
  </si>
  <si>
    <t>FCS-320-TM-R Conventional ASD</t>
  </si>
  <si>
    <t>7052 001 41197</t>
  </si>
  <si>
    <t>FCS-320-TP1 Conventional ASD</t>
  </si>
  <si>
    <t>1.282</t>
  </si>
  <si>
    <t>7053 001 41198</t>
  </si>
  <si>
    <t>FCS-320-TP2 Conventional ASD</t>
  </si>
  <si>
    <t>1.324</t>
  </si>
  <si>
    <t>7050 001 41199</t>
  </si>
  <si>
    <t>Reset Board for FCS-320 series</t>
  </si>
  <si>
    <t>0.02</t>
  </si>
  <si>
    <t>7050 001 41200</t>
  </si>
  <si>
    <t>Relay Module Type RU-1 for FCS-320-TM-R</t>
  </si>
  <si>
    <t>7054 001 41201</t>
  </si>
  <si>
    <t>Installation Kid for add. modules</t>
  </si>
  <si>
    <t>0.033</t>
  </si>
  <si>
    <t xml:space="preserve">Titanus Accessories and reduction foils </t>
  </si>
  <si>
    <t>6649 981 43410</t>
  </si>
  <si>
    <t>Fixing unit MT-1</t>
  </si>
  <si>
    <t>0.971</t>
  </si>
  <si>
    <t>6649 981 43413</t>
  </si>
  <si>
    <t>fixing foil</t>
  </si>
  <si>
    <t>6649 981 43416</t>
  </si>
  <si>
    <t>reduction foil 2,0mm</t>
  </si>
  <si>
    <t>6649 981 43417</t>
  </si>
  <si>
    <t>reduction foil 2,5mm</t>
  </si>
  <si>
    <t>6649 981 43418</t>
  </si>
  <si>
    <t>reduction foil 3,0mm</t>
  </si>
  <si>
    <t>6649 981 43419</t>
  </si>
  <si>
    <t>reduction foil 3,2mm</t>
  </si>
  <si>
    <t>0.012</t>
  </si>
  <si>
    <t>6649 981 43420</t>
  </si>
  <si>
    <t>reduction foil 3,4mm</t>
  </si>
  <si>
    <t>6649 981 43422</t>
  </si>
  <si>
    <t>reduction foil 3,6mm</t>
  </si>
  <si>
    <t>6649 981 43423</t>
  </si>
  <si>
    <t>reduction foil 3,8mm</t>
  </si>
  <si>
    <t>0.366</t>
  </si>
  <si>
    <t>6649 981 43424</t>
  </si>
  <si>
    <t>reduction foil 4,0mm</t>
  </si>
  <si>
    <t>6649 981 43425</t>
  </si>
  <si>
    <t>reduction foil 4,2mm</t>
  </si>
  <si>
    <t>6649 981 43426</t>
  </si>
  <si>
    <t>reduction foil 4,4mm</t>
  </si>
  <si>
    <t>6649 981 43427</t>
  </si>
  <si>
    <t>reduction foil 4,6mm</t>
  </si>
  <si>
    <t>6649 981 43428</t>
  </si>
  <si>
    <t>reduction foil 5,0mm</t>
  </si>
  <si>
    <t>0.042</t>
  </si>
  <si>
    <t>6649 981 43429</t>
  </si>
  <si>
    <t>reduction foil 5,2mm</t>
  </si>
  <si>
    <t>0.008</t>
  </si>
  <si>
    <t>6649 981 43430</t>
  </si>
  <si>
    <t>reduction foil 5,6mm</t>
  </si>
  <si>
    <t>0.003</t>
  </si>
  <si>
    <t>6649 981 43431</t>
  </si>
  <si>
    <t>reduction foil 6,0mm</t>
  </si>
  <si>
    <t>6649 981 43432</t>
  </si>
  <si>
    <t>reduction foil 6,8mm</t>
  </si>
  <si>
    <t>6649 981 43433</t>
  </si>
  <si>
    <t>reduction foil 7,0mm</t>
  </si>
  <si>
    <t>6649 981 48848</t>
  </si>
  <si>
    <t>Test tube</t>
  </si>
  <si>
    <t>0.12</t>
  </si>
  <si>
    <t>6649 981 48849</t>
  </si>
  <si>
    <t>Test adapter</t>
  </si>
  <si>
    <t>6650 000 33505</t>
  </si>
  <si>
    <t>Diagnostic cable incl. software DIAG 3</t>
  </si>
  <si>
    <t>0.6</t>
  </si>
  <si>
    <t xml:space="preserve">Accessories for Titanus </t>
  </si>
  <si>
    <t>6650 000 29727</t>
  </si>
  <si>
    <t>Aspiration hose for ceiling let through</t>
  </si>
  <si>
    <t>1.98</t>
  </si>
  <si>
    <t>6650 000 29725</t>
  </si>
  <si>
    <t>Ceiling let through</t>
  </si>
  <si>
    <t>6650 000 29724</t>
  </si>
  <si>
    <t>Aspiration Reduction</t>
  </si>
  <si>
    <t>6650 000 29722</t>
  </si>
  <si>
    <t>Flange</t>
  </si>
  <si>
    <t>6650 000 29721</t>
  </si>
  <si>
    <t>Threaded ring, PG 16</t>
  </si>
  <si>
    <t>6650 000 29720</t>
  </si>
  <si>
    <t>Connection straight line</t>
  </si>
  <si>
    <t>6650 000 29719</t>
  </si>
  <si>
    <t>Polywell hose flexible, PG 16</t>
  </si>
  <si>
    <t>2.42</t>
  </si>
  <si>
    <t>6650 000 29718</t>
  </si>
  <si>
    <t>Three way tap</t>
  </si>
  <si>
    <t>6650 000 29717</t>
  </si>
  <si>
    <t>Water Separator</t>
  </si>
  <si>
    <t>6650 000 29716</t>
  </si>
  <si>
    <t>Detonation Safety barrier</t>
  </si>
  <si>
    <t>6650 000 29715</t>
  </si>
  <si>
    <t>Replacement Filter Large</t>
  </si>
  <si>
    <t>0.018</t>
  </si>
  <si>
    <t>6650 000 29714</t>
  </si>
  <si>
    <t>Filterbox Large</t>
  </si>
  <si>
    <t>Fireray Linear Smoke Detectors</t>
  </si>
  <si>
    <t>7050 002 90195</t>
  </si>
  <si>
    <t>Fireray 3000 End-To-End Linear Beam</t>
  </si>
  <si>
    <t>1.62</t>
  </si>
  <si>
    <t>Successor of Fireray 2000</t>
  </si>
  <si>
    <t>7050 004 00533</t>
  </si>
  <si>
    <t>FRAY-ONE-EN</t>
  </si>
  <si>
    <t>Linear Beam, standalone reflective</t>
  </si>
  <si>
    <t>0.800</t>
  </si>
  <si>
    <t>Successor of FR50/100</t>
  </si>
  <si>
    <t>7050 002 90196</t>
  </si>
  <si>
    <t>Fireray 3000 additional Head</t>
  </si>
  <si>
    <t>0.65</t>
  </si>
  <si>
    <t>7050 002 90197</t>
  </si>
  <si>
    <t>Fireray 5000 Refl. linear beam detector</t>
  </si>
  <si>
    <t>2.106</t>
  </si>
  <si>
    <t>Successor of FRAY 5000 Types</t>
  </si>
  <si>
    <t>7050 001 43257</t>
  </si>
  <si>
    <t>Additional head for FRAY5000-EN</t>
  </si>
  <si>
    <t>0.666</t>
  </si>
  <si>
    <t>Fireray5000 long range kit 50m extension</t>
  </si>
  <si>
    <t>0.18</t>
  </si>
  <si>
    <t>7050 000 98240</t>
  </si>
  <si>
    <t>Universal Bracket Accessory for Fray5000</t>
  </si>
  <si>
    <t>7050 000 98241</t>
  </si>
  <si>
    <t>Prism Plate for  4 prism</t>
  </si>
  <si>
    <t>7050 000 98242</t>
  </si>
  <si>
    <t>Prism Plate for 1 Prism</t>
  </si>
  <si>
    <t>Heat detectors</t>
  </si>
  <si>
    <t>7050 003 32846</t>
  </si>
  <si>
    <t>FCS-LHD-2EN </t>
  </si>
  <si>
    <t>F.01U.393.476</t>
  </si>
  <si>
    <t>Linear heat detector, VdS</t>
  </si>
  <si>
    <t>0.950</t>
  </si>
  <si>
    <t>7050 003 95474</t>
  </si>
  <si>
    <t>FCS-LHDSC-EN100</t>
  </si>
  <si>
    <t>F.01U.395.474</t>
  </si>
  <si>
    <t>Sensor cable PVC, VdS, 100m</t>
  </si>
  <si>
    <t>2.470</t>
  </si>
  <si>
    <t>Sensor cable on reel 100m</t>
  </si>
  <si>
    <t>7051 003 95475</t>
  </si>
  <si>
    <t>FCS-LHDSC-EN250</t>
  </si>
  <si>
    <t>F.01U.395.475</t>
  </si>
  <si>
    <t>Sensor cable PVC, VdS, 250m</t>
  </si>
  <si>
    <t>6.180</t>
  </si>
  <si>
    <t>Sensor cable on reel 250m</t>
  </si>
  <si>
    <t>7052 003 95476</t>
  </si>
  <si>
    <t>FCS-LHDSC-EN500</t>
  </si>
  <si>
    <t>F.01U.395.476</t>
  </si>
  <si>
    <t>Sensor cable PVC, VdS, 500m</t>
  </si>
  <si>
    <t>12.350</t>
  </si>
  <si>
    <t>Sensor cable on reel 500m</t>
  </si>
  <si>
    <t>7050 004 03515</t>
  </si>
  <si>
    <t>FCS-LHDSC-NYL100</t>
  </si>
  <si>
    <t>F.01U.403.515</t>
  </si>
  <si>
    <t>Sensor cable nylon, VdS, 100m</t>
  </si>
  <si>
    <t>3.510</t>
  </si>
  <si>
    <t>7051 004 03516</t>
  </si>
  <si>
    <t>FCS-LHDSC-NYL250</t>
  </si>
  <si>
    <t>F.01U.403.516</t>
  </si>
  <si>
    <t>Sensor cable nylon, VdS, 250m</t>
  </si>
  <si>
    <t>8.780</t>
  </si>
  <si>
    <t>7052 004 03517</t>
  </si>
  <si>
    <t>FCS-LHDSC-NYL500</t>
  </si>
  <si>
    <t>F.01U.403.517</t>
  </si>
  <si>
    <t>Sensor cable nylon, VdS, 500m</t>
  </si>
  <si>
    <t>17.550</t>
  </si>
  <si>
    <t>7053 004 03518</t>
  </si>
  <si>
    <t>FCS-LHDSC-STL100</t>
  </si>
  <si>
    <t>F.01U.403.518</t>
  </si>
  <si>
    <t>Sensor cable steel, VdS, 100m</t>
  </si>
  <si>
    <t>3.770</t>
  </si>
  <si>
    <t>7054 004 03519</t>
  </si>
  <si>
    <t>FCS-LHDSC-STL250</t>
  </si>
  <si>
    <t>F.01U.403.519</t>
  </si>
  <si>
    <t>Sensor cable steel, VdS, 250m</t>
  </si>
  <si>
    <t>9.430</t>
  </si>
  <si>
    <t>7055 004 03520</t>
  </si>
  <si>
    <t>FCS-LHDSC-STL500</t>
  </si>
  <si>
    <t>F.01U.403.520</t>
  </si>
  <si>
    <t>Sensor cable steel, VdS, 500m</t>
  </si>
  <si>
    <t>18.850</t>
  </si>
  <si>
    <t>7050 003 95477</t>
  </si>
  <si>
    <t>FCS-LHD2EN-EOL</t>
  </si>
  <si>
    <t>F.01U.395.477</t>
  </si>
  <si>
    <t>End-of-line module, VdS</t>
  </si>
  <si>
    <t>0.112</t>
  </si>
  <si>
    <t>7051 003 95478</t>
  </si>
  <si>
    <t>FCS-LHD2EN-CONN</t>
  </si>
  <si>
    <t>F.01U.395.478</t>
  </si>
  <si>
    <t>Connection module, VdS</t>
  </si>
  <si>
    <t>0.211</t>
  </si>
  <si>
    <t>7050 003 98503</t>
  </si>
  <si>
    <t>FCS-LHD2EN-FIX</t>
  </si>
  <si>
    <t>F.01U.398.503</t>
  </si>
  <si>
    <t>Fixing base, 20mm</t>
  </si>
  <si>
    <t>0.240</t>
  </si>
  <si>
    <t>7050 003 95480</t>
  </si>
  <si>
    <t>FCS-LHD2EN-CLIP</t>
  </si>
  <si>
    <t>F.01U.395.480</t>
  </si>
  <si>
    <t>L-Clip, 50mm</t>
  </si>
  <si>
    <t>0.040</t>
  </si>
  <si>
    <t>7050 003 95479</t>
  </si>
  <si>
    <t>FCS-LHD2EN-SLE</t>
  </si>
  <si>
    <t>F.01U.395.479</t>
  </si>
  <si>
    <t>Silicone sleeves</t>
  </si>
  <si>
    <t>1.590</t>
  </si>
  <si>
    <t>Duct detector</t>
  </si>
  <si>
    <t>7850 000 29411</t>
  </si>
  <si>
    <t>Air sampling housing with MS400 base</t>
  </si>
  <si>
    <t>1.944</t>
  </si>
  <si>
    <t>7050 003 08231</t>
  </si>
  <si>
    <t>Detector for use in air sampling housing</t>
  </si>
  <si>
    <t>6650 000 29219</t>
  </si>
  <si>
    <t>DUCT SAMPLE TUBE 1.5 FEET</t>
  </si>
  <si>
    <t>6650 000 29175</t>
  </si>
  <si>
    <t>DUCT SAMPLE TUBE 3 FOOT</t>
  </si>
  <si>
    <t>6650 000 29174</t>
  </si>
  <si>
    <t>SAMPLE TUBE 5FT (DS290)</t>
  </si>
  <si>
    <t>1826 950 89828</t>
  </si>
  <si>
    <t>DUCT TUBE FILTERS 20/PK</t>
  </si>
  <si>
    <t>7850 000 29619</t>
  </si>
  <si>
    <t>Relay board for DIBT application</t>
  </si>
  <si>
    <t>Infrared flame detector</t>
  </si>
  <si>
    <t>7050 002 79762</t>
  </si>
  <si>
    <t>IR3 Flame Detector</t>
  </si>
  <si>
    <t>2.0</t>
  </si>
  <si>
    <t>7050 002 79880</t>
  </si>
  <si>
    <t>Mounting Bracket Flame Detector</t>
  </si>
  <si>
    <t>0.655</t>
  </si>
  <si>
    <t>Addressable manual call points</t>
  </si>
  <si>
    <t>6650 000 11956</t>
  </si>
  <si>
    <t>FMC-210-DM-G-R MCP LSN indoor red</t>
  </si>
  <si>
    <t>0.237</t>
  </si>
  <si>
    <t>6650 000 11958</t>
  </si>
  <si>
    <t>FMC-210-DM-H-R MCP LSN outdoor red</t>
  </si>
  <si>
    <t>0.244</t>
  </si>
  <si>
    <t>6650 000 11959</t>
  </si>
  <si>
    <t>FMC-210-DM-G-B</t>
  </si>
  <si>
    <t>F.01U.011.959</t>
  </si>
  <si>
    <t>FMC-210-DM-G-B MCP LSN Indoor blue</t>
  </si>
  <si>
    <t>0.252</t>
  </si>
  <si>
    <t>6650 000 11960</t>
  </si>
  <si>
    <t>FMC-210-DM-H-B</t>
  </si>
  <si>
    <t>F.01U.011.960</t>
  </si>
  <si>
    <t>FMC-210-DM-H-B MCP LSN outdoor blue</t>
  </si>
  <si>
    <t>0.249</t>
  </si>
  <si>
    <t>6650 000 11961</t>
  </si>
  <si>
    <t>FMC-210-DM-G-Y</t>
  </si>
  <si>
    <t>F.01U.011.961</t>
  </si>
  <si>
    <t>FMC-210-DM-G-Y MCP LSN indoor yellow</t>
  </si>
  <si>
    <t>0.241</t>
  </si>
  <si>
    <t>6650 000 11962</t>
  </si>
  <si>
    <t>FMC-210-SM-G-R</t>
  </si>
  <si>
    <t>F.01U.011.962</t>
  </si>
  <si>
    <t>FMC-210-SM-G-R single action indoor red</t>
  </si>
  <si>
    <t>0.236</t>
  </si>
  <si>
    <t>7850 000 27317</t>
  </si>
  <si>
    <t>FMC-210-SM-G-B</t>
  </si>
  <si>
    <t>F.01U.027.317</t>
  </si>
  <si>
    <t>FMC-210-SM-G-B single action indoor blue</t>
  </si>
  <si>
    <t xml:space="preserve">7050 003 28502 </t>
  </si>
  <si>
    <t>FMC-210-DM-G-GR</t>
  </si>
  <si>
    <t>F.01U.328.502</t>
  </si>
  <si>
    <t>FMC-210-DM-G-GR MCP LSN Indoor green</t>
  </si>
  <si>
    <t>6650 000 12781</t>
  </si>
  <si>
    <t>MCP_LSNi_INDOOR_SURFACE_GLASS_RED</t>
  </si>
  <si>
    <t>0.835</t>
  </si>
  <si>
    <t>6650 000 12782</t>
  </si>
  <si>
    <t>MCP_LSNi_INDOOR_SURFMT_RESET_RED</t>
  </si>
  <si>
    <t>0.183</t>
  </si>
  <si>
    <t>6650 000 12783</t>
  </si>
  <si>
    <t>MCP_LSNi_INDOOR_FLUSHMOUNT_GLASS_RED</t>
  </si>
  <si>
    <t>6650 000 12784</t>
  </si>
  <si>
    <t>MCP_LSNi_INDOOR_FLUSHMOUNT_RESET_RED</t>
  </si>
  <si>
    <t>0.17</t>
  </si>
  <si>
    <t>6650 000 12707</t>
  </si>
  <si>
    <t>FMC-420RW-GSGBU</t>
  </si>
  <si>
    <t>F.01U.012.707</t>
  </si>
  <si>
    <t>MCP_LSNi_INDOOR_SURFMT_GLASS_BLUE</t>
  </si>
  <si>
    <t>8717332259199</t>
  </si>
  <si>
    <t>6650 000 12708</t>
  </si>
  <si>
    <t>FMC-420RW-GSRBU</t>
  </si>
  <si>
    <t>F.01U.012.708</t>
  </si>
  <si>
    <t>MCP_LSNi_INDOOR_SURFMT_RESET_BLUE</t>
  </si>
  <si>
    <t>8717332259205</t>
  </si>
  <si>
    <t>6650 000 12787</t>
  </si>
  <si>
    <t>FMC-420RW-GSGYE</t>
  </si>
  <si>
    <t>F.01U.012.787</t>
  </si>
  <si>
    <t>MCP_LSNi_INDOOR_SURFMT_GLASS_YEL</t>
  </si>
  <si>
    <t>8717332259274</t>
  </si>
  <si>
    <t>6650 000 12788</t>
  </si>
  <si>
    <t>FMC-420RW-GSRYE</t>
  </si>
  <si>
    <t>F.01U.012.788</t>
  </si>
  <si>
    <t>MCP_LSNi_INDOOR_SURFMT_RESET_YEL</t>
  </si>
  <si>
    <t>8717332259281</t>
  </si>
  <si>
    <t>FMC-420RW-HSGRD</t>
  </si>
  <si>
    <t>F.01U.012.709</t>
  </si>
  <si>
    <t>MCP LSNi, Outdoor (H), Surface mounted, Glass, Red</t>
  </si>
  <si>
    <t>FMC-420RW-HSRRD</t>
  </si>
  <si>
    <t>F.01U.012.780</t>
  </si>
  <si>
    <t>MCP LSNi, Outdoor (H), Surface mounted, Resettable, Red</t>
  </si>
  <si>
    <t>7050 002 49820</t>
  </si>
  <si>
    <t>FMC-420IS-GSRRD</t>
  </si>
  <si>
    <t>F.01U.249.820</t>
  </si>
  <si>
    <t>Manual call point resettable red, Israel</t>
  </si>
  <si>
    <t>Conventional manual call points</t>
  </si>
  <si>
    <t>6650 000 11951</t>
  </si>
  <si>
    <t>FMC-120-DKM-G-R</t>
  </si>
  <si>
    <t>F.01U.011.951</t>
  </si>
  <si>
    <t>FMC-120-DKM-G-R MCP conv indoor red</t>
  </si>
  <si>
    <t>0.243</t>
  </si>
  <si>
    <t>6650 000 11952</t>
  </si>
  <si>
    <t>FMC-120-DKM-H-R</t>
  </si>
  <si>
    <t>F.01U.011.952</t>
  </si>
  <si>
    <t>FMC-120-DKM-H-R MCP conv outdoor red</t>
  </si>
  <si>
    <t>6650 000 11953</t>
  </si>
  <si>
    <t>FMC-120-DKM-G-B</t>
  </si>
  <si>
    <t>F.01U.011.953</t>
  </si>
  <si>
    <t>FMC-120-DKM-G-B MCP conv Indoor blue</t>
  </si>
  <si>
    <t>6650 000 11954</t>
  </si>
  <si>
    <t>FMC-120-DKM-H-B</t>
  </si>
  <si>
    <t>F.01U.011.954</t>
  </si>
  <si>
    <t>FMC-120-DKM-H-B MCP conv Outdoor blue</t>
  </si>
  <si>
    <t>6650 000 12763</t>
  </si>
  <si>
    <t>FMC-120-EST-G-B</t>
  </si>
  <si>
    <t>F.01U.012.763</t>
  </si>
  <si>
    <t>FMC-120-EST-G-B Stop dev. indoor, blue</t>
  </si>
  <si>
    <t>6650 000 11955</t>
  </si>
  <si>
    <t>FMC-120-DKM-G-Y</t>
  </si>
  <si>
    <t>F.01U.011.955</t>
  </si>
  <si>
    <t>FMC-120-DKM-G-Y MCP conv Indoor yellow</t>
  </si>
  <si>
    <t>0.222</t>
  </si>
  <si>
    <t>6650 000 12771</t>
  </si>
  <si>
    <t>MCP_CONV_820_INDOOR_SURFMT_GLASS_RED</t>
  </si>
  <si>
    <t>6650 000 12777</t>
  </si>
  <si>
    <t>MCP_CONV_820_INDOOR_SURFMT_RESET_RED</t>
  </si>
  <si>
    <t>6650 000 12724</t>
  </si>
  <si>
    <t>FMC-300RW-GSGBU</t>
  </si>
  <si>
    <t>F.01U.012.724</t>
  </si>
  <si>
    <t>MCP_CONV_820_INDOOR_SURFMT_GLASS_BLUE</t>
  </si>
  <si>
    <t>8717332259144</t>
  </si>
  <si>
    <t>6650 000 12770</t>
  </si>
  <si>
    <t>FMC-300RW-GSRBU</t>
  </si>
  <si>
    <t>F.01U.012.770</t>
  </si>
  <si>
    <t>MCP_CONV_820_INDOOR_SURFMT_RESET_BLUE</t>
  </si>
  <si>
    <t>8717332259083</t>
  </si>
  <si>
    <t>6650 000 12778</t>
  </si>
  <si>
    <t>FMC-300RW-GSGYE</t>
  </si>
  <si>
    <t>F.01U.012.778</t>
  </si>
  <si>
    <t>MCP_CONV_820_INDOOR_SURFMT_GLASS_YEL</t>
  </si>
  <si>
    <t>8717332259175</t>
  </si>
  <si>
    <t>6650 000 12779</t>
  </si>
  <si>
    <t>FMC-300RW-GSRYE</t>
  </si>
  <si>
    <t>F.01U.012.779</t>
  </si>
  <si>
    <t>MCP_CONV_820_INDOOR_SURFMT_RESET_YEL</t>
  </si>
  <si>
    <t>8717332259182</t>
  </si>
  <si>
    <t>Conventional manual call points for ex areas</t>
  </si>
  <si>
    <t>6649 980 10934</t>
  </si>
  <si>
    <t>DKM 2014/2-ex-UGM</t>
  </si>
  <si>
    <t>4.998.010.934</t>
  </si>
  <si>
    <t>Ex DKM Type K f UGM-GLT conv manual call point</t>
  </si>
  <si>
    <t>1.552</t>
  </si>
  <si>
    <t>6649 980 10933</t>
  </si>
  <si>
    <t>DKM 2014/2-ex</t>
  </si>
  <si>
    <t>4.998.010.933</t>
  </si>
  <si>
    <t>double action button, form K, red</t>
  </si>
  <si>
    <t>1.527</t>
  </si>
  <si>
    <t>6649 981 12084</t>
  </si>
  <si>
    <t>DM1103B-Ex</t>
  </si>
  <si>
    <t>DM 1103B-EXP, manual call point, double action, red, connect to ex-barrier SB3</t>
  </si>
  <si>
    <t>Accessories - manual call points LSN and conventional</t>
  </si>
  <si>
    <t>6650 000 12951</t>
  </si>
  <si>
    <t>FMC-FST-DE</t>
  </si>
  <si>
    <t>F.01U.012.951</t>
  </si>
  <si>
    <t>FMC-FST-DE Foil set transp</t>
  </si>
  <si>
    <t>8717332250202</t>
  </si>
  <si>
    <t>7750 000 25845</t>
  </si>
  <si>
    <t>Spare glass pane for MCP, 5 glasses</t>
  </si>
  <si>
    <t>6649 981 03969</t>
  </si>
  <si>
    <t>SM210-SPARE-GLASS</t>
  </si>
  <si>
    <t>4.998.103.969</t>
  </si>
  <si>
    <t>spare glass, SM 210 LSN RW / SM 120 RW (10 pc)</t>
  </si>
  <si>
    <t>6649 980 01364</t>
  </si>
  <si>
    <t>FMM-plate-blue</t>
  </si>
  <si>
    <t>4.998.001.364</t>
  </si>
  <si>
    <t>Insert plate DKM120 blue for test call points</t>
  </si>
  <si>
    <t>6637 566 30007</t>
  </si>
  <si>
    <t>Key for Manual Callpoint</t>
  </si>
  <si>
    <t>7733 022 00737</t>
  </si>
  <si>
    <t>FMM-SEAL-RED</t>
  </si>
  <si>
    <t>3.302.200.737</t>
  </si>
  <si>
    <t>seal red</t>
  </si>
  <si>
    <t>6649 981 03190</t>
  </si>
  <si>
    <t>DKM120-LABEL</t>
  </si>
  <si>
    <t>4.998.103.190</t>
  </si>
  <si>
    <t>stickers without text for own lettering, 10 foils with 6 pc each (for laser printer)</t>
  </si>
  <si>
    <t>0.15</t>
  </si>
  <si>
    <t>7050 000 73045</t>
  </si>
  <si>
    <t>FMC-BEZEL-RD Bezel for MCP RW, red </t>
  </si>
  <si>
    <t>0.175</t>
  </si>
  <si>
    <t>7050 000 73046</t>
  </si>
  <si>
    <t>FMC-BEZEL-WH</t>
  </si>
  <si>
    <t>F.01U.073.046</t>
  </si>
  <si>
    <t>FMC-BEZEL-WH Bezel for MCP RW, white</t>
  </si>
  <si>
    <t>6650 000 13460</t>
  </si>
  <si>
    <t>FMC-Spacer-RWRD</t>
  </si>
  <si>
    <t>F.01U.013.460</t>
  </si>
  <si>
    <t>FMC-SPACER-RWRD Spacer for MCP RW, red</t>
  </si>
  <si>
    <t>8717332259304</t>
  </si>
  <si>
    <t>6650 000 13504</t>
  </si>
  <si>
    <t>FMC-SPGL-RW Spare glass for MCP RW</t>
  </si>
  <si>
    <t>8717332259045</t>
  </si>
  <si>
    <t>6650 000 28195</t>
  </si>
  <si>
    <t>FMC-SIGN-RW</t>
  </si>
  <si>
    <t>F.01U.028.195</t>
  </si>
  <si>
    <t>FMC-SIGN-RW Out of order sign for MCP RW</t>
  </si>
  <si>
    <t>0.05</t>
  </si>
  <si>
    <t>8717332259601</t>
  </si>
  <si>
    <t>6650 000 28227</t>
  </si>
  <si>
    <t>FMC-KEY-RW Test key for MCP RW</t>
  </si>
  <si>
    <t>8717332259724</t>
  </si>
  <si>
    <t>6650 000 28194</t>
  </si>
  <si>
    <t>FMC-FLAP-RW clear hinged flap for MCP RW (1 unit= 5 pieces)</t>
  </si>
  <si>
    <t>8717332259595</t>
  </si>
  <si>
    <t>7050 000 73214</t>
  </si>
  <si>
    <t>FMC-SEAL-RW</t>
  </si>
  <si>
    <t>F.01U.073.214</t>
  </si>
  <si>
    <t>FMC-SEAL-RW Seal for MCP RW</t>
  </si>
  <si>
    <t>LSN interface modules</t>
  </si>
  <si>
    <t>Series 420</t>
  </si>
  <si>
    <t>6650 000 33255</t>
  </si>
  <si>
    <t>FLM-420-O8I2-S</t>
  </si>
  <si>
    <t>F.01U.033.255</t>
  </si>
  <si>
    <t>Interface 8 OC outputs + 2 inputs, surface mount</t>
  </si>
  <si>
    <t>0.563</t>
  </si>
  <si>
    <t>6650 000 33257</t>
  </si>
  <si>
    <t>FLM-420-O1I1-E</t>
  </si>
  <si>
    <t>F.01U.033.257</t>
  </si>
  <si>
    <t>Interface 1 OC output + 1 input, integration mount</t>
  </si>
  <si>
    <t>0.133</t>
  </si>
  <si>
    <t>6650 000 33256</t>
  </si>
  <si>
    <t>FLM-420-O1I1-D</t>
  </si>
  <si>
    <t>F.01U.033.256</t>
  </si>
  <si>
    <t>Interface 1 OC output + 1 input, DIN rail</t>
  </si>
  <si>
    <t>0.316</t>
  </si>
  <si>
    <t>7050 000 80970</t>
  </si>
  <si>
    <t>Interface for extinguishing panels, surface mount &amp; DIN rail</t>
  </si>
  <si>
    <t>6650 000 33247</t>
  </si>
  <si>
    <t>Interface 8 relay outputs, surface mount</t>
  </si>
  <si>
    <t>0.648</t>
  </si>
  <si>
    <t>6650 000 33251</t>
  </si>
  <si>
    <t>Interface 8 inputs, 1 relay output, surface mount</t>
  </si>
  <si>
    <t>6650 005 08715</t>
  </si>
  <si>
    <t>Interface output for signaling devices, surface mount</t>
  </si>
  <si>
    <t>0.513</t>
  </si>
  <si>
    <t>6650 005 08717</t>
  </si>
  <si>
    <t>Interface output for signaling devices, DIN rail</t>
  </si>
  <si>
    <t>0.196</t>
  </si>
  <si>
    <t>6650 005 08710</t>
  </si>
  <si>
    <t>Interface 2 high voltage relay outputs + 2 inputs, surface mount</t>
  </si>
  <si>
    <t>0.5</t>
  </si>
  <si>
    <t>6650 005 08714</t>
  </si>
  <si>
    <t>Interface 2 high voltage relay outputs + 2 inputs, DIN rail</t>
  </si>
  <si>
    <t>0.324</t>
  </si>
  <si>
    <t>6650 000 12534</t>
  </si>
  <si>
    <t>Interface two conventional zones, surface mount</t>
  </si>
  <si>
    <t>0.504</t>
  </si>
  <si>
    <t>6650 000 12535</t>
  </si>
  <si>
    <t>Interface two conventional zones, DIN rail</t>
  </si>
  <si>
    <t>0.115</t>
  </si>
  <si>
    <t>7850 005 08711</t>
  </si>
  <si>
    <t>Stand alone short cicuit isolator, surface mount</t>
  </si>
  <si>
    <t>0.466</t>
  </si>
  <si>
    <t>6650 000 12542</t>
  </si>
  <si>
    <t>Interface 2 inputs, wall mount</t>
  </si>
  <si>
    <t>6650 000 12571</t>
  </si>
  <si>
    <t>Interface 2 inputs, integration mount</t>
  </si>
  <si>
    <t>6650 000 12578</t>
  </si>
  <si>
    <t>Interface 2 inputs, DIN rail</t>
  </si>
  <si>
    <t>6650 000 12591</t>
  </si>
  <si>
    <t>Interface 1 relay output, integration mount</t>
  </si>
  <si>
    <t>0.106</t>
  </si>
  <si>
    <t>6650 000 12594</t>
  </si>
  <si>
    <t>Interface 1 relay output, DIN rail</t>
  </si>
  <si>
    <t>0.302</t>
  </si>
  <si>
    <t>6650 000 12595</t>
  </si>
  <si>
    <t>Round surface mount box for wall mount</t>
  </si>
  <si>
    <t>0.029</t>
  </si>
  <si>
    <t>6650 000 29614</t>
  </si>
  <si>
    <t>Square surface mount box for DIN rail modules</t>
  </si>
  <si>
    <t>7050 000 96884</t>
  </si>
  <si>
    <t>End of line module 2 wire LSN stub, wall mount</t>
  </si>
  <si>
    <t xml:space="preserve">7050 000 83617 </t>
  </si>
  <si>
    <t>End of line module 4 wire LSN stub, surface mount</t>
  </si>
  <si>
    <t>7050 000 83618</t>
  </si>
  <si>
    <t>End of line module 4 wire LSN stub, DIN rail</t>
  </si>
  <si>
    <t>0.28</t>
  </si>
  <si>
    <t>Signalling Devices</t>
  </si>
  <si>
    <t>Addressabl Sounder-Strobe Combination</t>
  </si>
  <si>
    <t>FNX-425U-WFWH</t>
  </si>
  <si>
    <t>F.01U.359.432</t>
  </si>
  <si>
    <t>Acoustic/visual alarm wh, wh</t>
  </si>
  <si>
    <t>8531103000</t>
  </si>
  <si>
    <t>0.473</t>
  </si>
  <si>
    <r>
      <t xml:space="preserve">Battery included, White cover </t>
    </r>
    <r>
      <rPr>
        <b/>
        <sz val="6"/>
        <rFont val="Arial"/>
        <family val="2"/>
      </rPr>
      <t>not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</si>
  <si>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4060039071873</t>
  </si>
  <si>
    <t>FNX-425U-RFWH</t>
  </si>
  <si>
    <t>F.01U.359.433</t>
  </si>
  <si>
    <t>Acoustic/visual alarm rd, wh</t>
  </si>
  <si>
    <t>4060039071880</t>
  </si>
  <si>
    <t>FNX-425U-WFRD</t>
  </si>
  <si>
    <t>F.01U.359.434</t>
  </si>
  <si>
    <t>Acoustic/visual alarm wh, rd</t>
  </si>
  <si>
    <r>
      <t xml:space="preserve">Battery included. Red cover </t>
    </r>
    <r>
      <rPr>
        <b/>
        <sz val="6"/>
        <rFont val="Arial"/>
        <family val="2"/>
      </rPr>
      <t>is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</si>
  <si>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4060039071897</t>
  </si>
  <si>
    <t>Acoustic/visual alarm rd, rd</t>
  </si>
  <si>
    <t>4060039071903</t>
  </si>
  <si>
    <t>Battery for AVENAR all-in-one 4000</t>
  </si>
  <si>
    <t>8506501090</t>
  </si>
  <si>
    <t>0.051</t>
  </si>
  <si>
    <t>4060039071934</t>
  </si>
  <si>
    <t>FNX-425U-COVWH</t>
  </si>
  <si>
    <t>F.01U.359.436</t>
  </si>
  <si>
    <t>Cover white for AVENAR all-in-one 4000</t>
  </si>
  <si>
    <t>8531900000</t>
  </si>
  <si>
    <t>4060039071910</t>
  </si>
  <si>
    <t>FNX-425U-COVRD</t>
  </si>
  <si>
    <t>F.01U.359.437</t>
  </si>
  <si>
    <t>Cover red for AVENAR all-in-one 4000</t>
  </si>
  <si>
    <t>4060039071927</t>
  </si>
  <si>
    <t>Acoustic Signalling Devices</t>
  </si>
  <si>
    <t>7050 002 68723</t>
  </si>
  <si>
    <t>LSN Voice Sounder Indoor, Red</t>
  </si>
  <si>
    <t>7051 002 68724</t>
  </si>
  <si>
    <t>LSN Voice Sounder Indoor, White</t>
  </si>
  <si>
    <t>7050 001 68575</t>
  </si>
  <si>
    <t>Base Sounder Indoor uninterruptible, wh</t>
  </si>
  <si>
    <t>0.215</t>
  </si>
  <si>
    <t>7050 001 68576</t>
  </si>
  <si>
    <t>Base Sounder Indoor uninterruptible, rd</t>
  </si>
  <si>
    <t>Battery is included;  Cover is included</t>
  </si>
  <si>
    <t>7050 001 68577</t>
  </si>
  <si>
    <t>Sounder Indoor uninterruptible, red</t>
  </si>
  <si>
    <t>0.245</t>
  </si>
  <si>
    <t>7050 001 68578</t>
  </si>
  <si>
    <t>Sounder Indoor uninterruptible, white</t>
  </si>
  <si>
    <t>7050 001 68579</t>
  </si>
  <si>
    <t>Sounder Outdoor uninterruptible, red</t>
  </si>
  <si>
    <t>0.325</t>
  </si>
  <si>
    <t>7050 001 68622</t>
  </si>
  <si>
    <t>Batteries for FNM-420U Sounders (20pcs multipack)</t>
  </si>
  <si>
    <t>Delivered in packages of 20 pcs. If 40 pcs needed, order 2 pcs.</t>
  </si>
  <si>
    <t>7050 006 64687</t>
  </si>
  <si>
    <t>FNM-420-A-BS-WH</t>
  </si>
  <si>
    <t>F.01U.064.687</t>
  </si>
  <si>
    <t>Base Sounder Indoor, White</t>
  </si>
  <si>
    <t>7050 006 64688</t>
  </si>
  <si>
    <t>FNM-420-A-BS-RD</t>
  </si>
  <si>
    <t>Base Sounder Indoor, Red, LSNimpr.</t>
  </si>
  <si>
    <t>Cover is included</t>
  </si>
  <si>
    <t>7050 006 64689</t>
  </si>
  <si>
    <t>FNM-420-A-WH</t>
  </si>
  <si>
    <t>F.01U.064.689</t>
  </si>
  <si>
    <t>Sounder Indoor, White</t>
  </si>
  <si>
    <t>7050 006 64690</t>
  </si>
  <si>
    <t>FNM-420-A-RD</t>
  </si>
  <si>
    <t>F.01U.064.690</t>
  </si>
  <si>
    <t>Sounder Indoor, Red</t>
  </si>
  <si>
    <t>7050 006 64691</t>
  </si>
  <si>
    <t>FNM-420-B-RD</t>
  </si>
  <si>
    <t>F.01U.064.691</t>
  </si>
  <si>
    <t>Sounder Outdoor, Red</t>
  </si>
  <si>
    <t>7050 006 64694</t>
  </si>
  <si>
    <t>Cover for Base Sounder, Red</t>
  </si>
  <si>
    <t>Slovakia</t>
  </si>
  <si>
    <t>7050 006 64695</t>
  </si>
  <si>
    <t>Cover for Base Sounder, White</t>
  </si>
  <si>
    <t>7050 006 64692</t>
  </si>
  <si>
    <t>Spacer for Surf. Cabl., White, FNM-420</t>
  </si>
  <si>
    <t>0.49</t>
  </si>
  <si>
    <t>7050 006 64693</t>
  </si>
  <si>
    <t>Spacer for Surf. Cabl., Red, FNM-420</t>
  </si>
  <si>
    <t>6627 993 50351</t>
  </si>
  <si>
    <t>DS10-24V</t>
  </si>
  <si>
    <t>2.799.350.351</t>
  </si>
  <si>
    <t>DS 10 DIN-tone sounder, 24 V, 110 dB, surface mounted</t>
  </si>
  <si>
    <t>EWE-DS10-IW</t>
  </si>
  <si>
    <t>1.935</t>
  </si>
  <si>
    <t>6627 993 50352</t>
  </si>
  <si>
    <t>DS10-230V</t>
  </si>
  <si>
    <t>2.799.350.352</t>
  </si>
  <si>
    <t>DS 10 DIN-tone sounder, 220V 110dB,  surface mounted</t>
  </si>
  <si>
    <t>2.217</t>
  </si>
  <si>
    <t>7050 001 43878</t>
  </si>
  <si>
    <t>FNM-320-SRD Sounder, Surface-mount, Red</t>
  </si>
  <si>
    <t>7050 001 43879</t>
  </si>
  <si>
    <t>FNM-320-FRD Sounder, Flush-mount, Red</t>
  </si>
  <si>
    <t>0.238</t>
  </si>
  <si>
    <t>7050 001 43880</t>
  </si>
  <si>
    <t>FNM-320-SRD Sounder, Surface-mount, Whit</t>
  </si>
  <si>
    <t>0.242</t>
  </si>
  <si>
    <t>7050 001 43881</t>
  </si>
  <si>
    <t>FNM-320-FRD Sounder, Flush-mount, White</t>
  </si>
  <si>
    <t>7050 001 43882</t>
  </si>
  <si>
    <t>FNM-320LED-SRD</t>
  </si>
  <si>
    <t>FNM-320LED-SRD Sounder with LED, Surface</t>
  </si>
  <si>
    <t>0.292</t>
  </si>
  <si>
    <t>7050 003 93222</t>
  </si>
  <si>
    <t>Industrial sounder, high</t>
  </si>
  <si>
    <t>1.060</t>
  </si>
  <si>
    <t>7050 003 93223</t>
  </si>
  <si>
    <t>Industrial sounder, low</t>
  </si>
  <si>
    <t>0.640</t>
  </si>
  <si>
    <t>Optical Signalling Devices</t>
  </si>
  <si>
    <t>7050 002 88456</t>
  </si>
  <si>
    <t>SOL-LX-C-WF-W-S</t>
  </si>
  <si>
    <t>F.01U.288.456</t>
  </si>
  <si>
    <t>Beacon Ceiling, white flash/ white/ shallow</t>
  </si>
  <si>
    <t>0.105</t>
  </si>
  <si>
    <t>7050 002 88457</t>
  </si>
  <si>
    <t>SOL-LX-C-RF-W-S</t>
  </si>
  <si>
    <t>F.01U.288.457</t>
  </si>
  <si>
    <t>Beacon Ceiling, red flash/ white/ shallow</t>
  </si>
  <si>
    <t>7050 002 88458</t>
  </si>
  <si>
    <t>SOL-LX-C-WF-W-D</t>
  </si>
  <si>
    <t>F.01U.288.458</t>
  </si>
  <si>
    <t>Beacon Ceiling, white flash/ white/deep</t>
  </si>
  <si>
    <t>0.136</t>
  </si>
  <si>
    <t>7051 002 88459</t>
  </si>
  <si>
    <t>SOL-LX-C-RF-W-D</t>
  </si>
  <si>
    <t>F.01U.288.459</t>
  </si>
  <si>
    <t>Beacon Ceiling, red flash/ white/deep</t>
  </si>
  <si>
    <t>7051 002 88460</t>
  </si>
  <si>
    <t>SOL-LX-W-WF-W-S</t>
  </si>
  <si>
    <t>F.01U.288.460</t>
  </si>
  <si>
    <t>Beacon Wall, white flash /white/shallow</t>
  </si>
  <si>
    <t>7051 002 88461</t>
  </si>
  <si>
    <t>SOL-LX-W-RF-W-S</t>
  </si>
  <si>
    <t>F.01U.288.461</t>
  </si>
  <si>
    <t>Beacon Wall, red flash /white/shallow</t>
  </si>
  <si>
    <t>7052 002 88462</t>
  </si>
  <si>
    <t>SOL-LX-W-WF-W-D</t>
  </si>
  <si>
    <t>F.01U.288.462</t>
  </si>
  <si>
    <t>Beacon Wall, white flash /white/deep</t>
  </si>
  <si>
    <t>7052 002 88463</t>
  </si>
  <si>
    <t>SOL-LX-W-RF-W-D</t>
  </si>
  <si>
    <t>F.01U.288.463</t>
  </si>
  <si>
    <t>Beacon Wall, red flash /white/deep</t>
  </si>
  <si>
    <t>7052 002 88464</t>
  </si>
  <si>
    <t>SOL-LX-W-WF-R-S</t>
  </si>
  <si>
    <t>F.01U.288.464</t>
  </si>
  <si>
    <t>Beacon Wall, white flash /red/shallow</t>
  </si>
  <si>
    <t>7053 002 88465</t>
  </si>
  <si>
    <t>Beacon Wall, red flash /red/shallow</t>
  </si>
  <si>
    <t>7053 002 88466</t>
  </si>
  <si>
    <t>SOL-LX-W-WF-R-D</t>
  </si>
  <si>
    <t>F.01U.288.466</t>
  </si>
  <si>
    <t>Beacon Wall, white flash /red/deep</t>
  </si>
  <si>
    <t>7053 002 88467</t>
  </si>
  <si>
    <t>Beacon Wall, red flash /red/deep</t>
  </si>
  <si>
    <t>7050 001 24386</t>
  </si>
  <si>
    <t>FNS-P400RTH-R</t>
  </si>
  <si>
    <t>F.01U.124.386</t>
  </si>
  <si>
    <t>Rotating Beacon Red</t>
  </si>
  <si>
    <t>0.818</t>
  </si>
  <si>
    <t>7050 001 24387</t>
  </si>
  <si>
    <t>FNS-P400RTH-Y</t>
  </si>
  <si>
    <t>F.01U.124.387</t>
  </si>
  <si>
    <t>Rotating Beacon Yellow</t>
  </si>
  <si>
    <t>0.801</t>
  </si>
  <si>
    <t>7050 001 43883</t>
  </si>
  <si>
    <t>FNS-320-SRD Beacon, Surface-mount, Red</t>
  </si>
  <si>
    <t>7050 001 43884</t>
  </si>
  <si>
    <t>FNS-320-SYE</t>
  </si>
  <si>
    <t>F.01U.143.884</t>
  </si>
  <si>
    <t>FNS-320-SYE Beacon, Surface-mount, Amber</t>
  </si>
  <si>
    <t>0.172</t>
  </si>
  <si>
    <t>7050 001 43885</t>
  </si>
  <si>
    <t>FNS-320-SWH Beacon, Surface-mount, White</t>
  </si>
  <si>
    <t>0.291</t>
  </si>
  <si>
    <t>7050 001 43886</t>
  </si>
  <si>
    <t>FNS-320-SGR</t>
  </si>
  <si>
    <t>F.01U.143.886</t>
  </si>
  <si>
    <t>FNS-320-SGR Beacon, Surface-mount, Green</t>
  </si>
  <si>
    <t>6650 005 16089</t>
  </si>
  <si>
    <t>Strobe for base sounder red</t>
  </si>
  <si>
    <t>Not allowed for fire applications within the EU.</t>
  </si>
  <si>
    <t>7050 001 32440</t>
  </si>
  <si>
    <t>FNA-P400RBA-MB</t>
  </si>
  <si>
    <t>F.01U.132.440</t>
  </si>
  <si>
    <t>Mounting Bracket for FNS-P400RTH</t>
  </si>
  <si>
    <t>0.095</t>
  </si>
  <si>
    <t>7050 003 93220</t>
  </si>
  <si>
    <t>Industrial strobe SSM, red</t>
  </si>
  <si>
    <t>0.440</t>
  </si>
  <si>
    <t>7050 003 93221</t>
  </si>
  <si>
    <t>PY X-M-10-SSM W</t>
  </si>
  <si>
    <t>F.01U.393.221</t>
  </si>
  <si>
    <t>Industrial strobe SSM, white</t>
  </si>
  <si>
    <t>Optical + Acoustical Signalling Devices Combination</t>
  </si>
  <si>
    <t>7050 002 88468</t>
  </si>
  <si>
    <t>ROLP-W-LX-W-WF</t>
  </si>
  <si>
    <t>F.01U.288.468</t>
  </si>
  <si>
    <t>Sounder Beacon, white /wall/white flash</t>
  </si>
  <si>
    <t>0.283</t>
  </si>
  <si>
    <t>7050 002 88469</t>
  </si>
  <si>
    <t>ROLP-W-LX-W-RF</t>
  </si>
  <si>
    <t>F.01U.288.469</t>
  </si>
  <si>
    <t>Sounder Beacon, white/wall/red flash</t>
  </si>
  <si>
    <t>7050 002 88470</t>
  </si>
  <si>
    <t>ROLP-R-LX-W-WF</t>
  </si>
  <si>
    <t>F.01U.288.470</t>
  </si>
  <si>
    <t>Sounder Beacon, red/wall/white flash</t>
  </si>
  <si>
    <t>7050 002 88471</t>
  </si>
  <si>
    <t>Sounder Beacon, red/wall/red flash</t>
  </si>
  <si>
    <t>Test Equipments</t>
  </si>
  <si>
    <t>6650 005 08720</t>
  </si>
  <si>
    <t>FAA-500-RTL removal tool</t>
  </si>
  <si>
    <t>0.785</t>
  </si>
  <si>
    <t>8717332097692</t>
  </si>
  <si>
    <t>6650 005 08725</t>
  </si>
  <si>
    <t xml:space="preserve">FAA-TTL Test adapter with magnet  </t>
  </si>
  <si>
    <t>8717332097708</t>
  </si>
  <si>
    <t>7050 003 63162</t>
  </si>
  <si>
    <t>Cordless heat detector test kit</t>
  </si>
  <si>
    <t>2.35</t>
  </si>
  <si>
    <t>6649 981 12071</t>
  </si>
  <si>
    <t>Test device for optical smoke detectors</t>
  </si>
  <si>
    <t>0.73</t>
  </si>
  <si>
    <t>7050 003 45557</t>
  </si>
  <si>
    <t>Test Aerosol spray for Optical Smoke Detectors</t>
  </si>
  <si>
    <t>Order only 12 pcs or multiple of 12. E.g. needed 30 pcs, order 36 pcs</t>
  </si>
  <si>
    <t>7050 003 01469</t>
  </si>
  <si>
    <t>FME-TEST-CO</t>
  </si>
  <si>
    <t>Spray with CO testing gas for multisensor detectors with C-component</t>
  </si>
  <si>
    <t>6649 981 12073</t>
  </si>
  <si>
    <t>Carry bag for Solo service kit</t>
  </si>
  <si>
    <t>2.52</t>
  </si>
  <si>
    <t>7050 003 63163</t>
  </si>
  <si>
    <t>SOLO770 Spare battery- pack</t>
  </si>
  <si>
    <t>6649 981 12113</t>
  </si>
  <si>
    <t>Universal detector removal tool without pole</t>
  </si>
  <si>
    <t>1.221</t>
  </si>
  <si>
    <t>6649 981 12069</t>
  </si>
  <si>
    <t>SOLO100</t>
  </si>
  <si>
    <t>Extension pole for detector removal tool - 1-3,4m</t>
  </si>
  <si>
    <t>1.04</t>
  </si>
  <si>
    <t>In US the product is called SOLO 100, in other countries SOLO106-126, see changed datasheet</t>
  </si>
  <si>
    <t>6649 981 12070</t>
  </si>
  <si>
    <t>Fibreglass extension rod (1m)</t>
  </si>
  <si>
    <t>0.38</t>
  </si>
  <si>
    <t>6649 980 82502</t>
  </si>
  <si>
    <t>Plastic cap for detector removal tool, 2 pcs are needed</t>
  </si>
  <si>
    <t>0.083</t>
  </si>
  <si>
    <t>LSN improved Test Tool</t>
  </si>
  <si>
    <t>5.092</t>
  </si>
  <si>
    <t>Fire Service Control Panel and Door Control Units</t>
  </si>
  <si>
    <t>Fire Service Control Panel</t>
  </si>
  <si>
    <t>only German version</t>
  </si>
  <si>
    <t>FMF-ADP-TTY</t>
  </si>
  <si>
    <t>F.01U.288.669</t>
  </si>
  <si>
    <t>Fire Brigade Peripheral Ring Bus Module TTY interface</t>
  </si>
  <si>
    <t>0.184</t>
  </si>
  <si>
    <t>FMF-ADP-FBF</t>
  </si>
  <si>
    <t>F.01U.317.733</t>
  </si>
  <si>
    <t>Fire Brigade Peripheral Ring Bus Module for UEZ-2000 and BZ-500</t>
  </si>
  <si>
    <t>F.01U.288.674</t>
  </si>
  <si>
    <t>FMF-FBF-FAT</t>
  </si>
  <si>
    <t>Fire Brigade Peripheral FAT and FBF</t>
  </si>
  <si>
    <t>F.01U.288.675</t>
  </si>
  <si>
    <t>FMF-ESPA</t>
  </si>
  <si>
    <t>ESPA interface</t>
  </si>
  <si>
    <t>F.01U.288.676</t>
  </si>
  <si>
    <t>FMF-FIBS-A4</t>
  </si>
  <si>
    <t>Fire brigade information center A4</t>
  </si>
  <si>
    <t>F.01U.288.677</t>
  </si>
  <si>
    <t>FMF-FIBS-A3</t>
  </si>
  <si>
    <t>Fire brigade information center A3</t>
  </si>
  <si>
    <t>F.01U.288.706</t>
  </si>
  <si>
    <t>FMF-FAT</t>
  </si>
  <si>
    <t>Fire Brigade Peripheral FAT</t>
  </si>
  <si>
    <t>Accessories Fire Service Control Panel</t>
  </si>
  <si>
    <t>SD-A</t>
  </si>
  <si>
    <t>2.799.360.424</t>
  </si>
  <si>
    <t>FSK-A, with housing</t>
  </si>
  <si>
    <t>0.828</t>
  </si>
  <si>
    <t>FMS-KR-BASIC-RPF</t>
  </si>
  <si>
    <t>F.01U.033.702</t>
  </si>
  <si>
    <t>Key deposit Kruse FSD 2003 12/24V-Rain</t>
  </si>
  <si>
    <t>12.623</t>
  </si>
  <si>
    <t>6650 000 33703</t>
  </si>
  <si>
    <t>FMS-KR-BASIC</t>
  </si>
  <si>
    <t>F.01U.033.703</t>
  </si>
  <si>
    <t>Key deposit Kruse FSD 2003 12/24V</t>
  </si>
  <si>
    <t>14.0</t>
  </si>
  <si>
    <t>BS DKM/FIPS</t>
  </si>
  <si>
    <t>4.998.149.388</t>
  </si>
  <si>
    <t>BS for installation DKM in FIBS</t>
  </si>
  <si>
    <t>Door Control Unit</t>
  </si>
  <si>
    <t>6627 993 30300</t>
  </si>
  <si>
    <t>TSZ 0400 LSN</t>
  </si>
  <si>
    <t>2.799.330.300</t>
  </si>
  <si>
    <t>TSZ 0400 Door control unit</t>
  </si>
  <si>
    <t>0.642</t>
  </si>
  <si>
    <t>6627 993 20540</t>
  </si>
  <si>
    <t>FMD-432</t>
  </si>
  <si>
    <t>2.799.320.540</t>
  </si>
  <si>
    <t>Push button type 432 flush-mount</t>
  </si>
  <si>
    <t>6627 993 20541</t>
  </si>
  <si>
    <t>FMD-432-S</t>
  </si>
  <si>
    <t>2.799.320.541</t>
  </si>
  <si>
    <t>TYPE 432 PUSH BUTTON FOR SURFACE MOUNTING</t>
  </si>
  <si>
    <t>6627 993 20503</t>
  </si>
  <si>
    <t>FMD-F.GT60</t>
  </si>
  <si>
    <t>2.799.320.503</t>
  </si>
  <si>
    <t>ASS65 ANCHOR PLATE FOR GT60</t>
  </si>
  <si>
    <t>6627 993 20504</t>
  </si>
  <si>
    <t>FMD-GT60</t>
  </si>
  <si>
    <t>2.799.320.504</t>
  </si>
  <si>
    <t xml:space="preserve">GT60R DOOR HOLD MAGNET 24V/686N, WALL MOUNTING </t>
  </si>
  <si>
    <t>6627 993 20532</t>
  </si>
  <si>
    <t>FMD-GT50</t>
  </si>
  <si>
    <t>2.799.320.532</t>
  </si>
  <si>
    <t>GT50R DOOR HOLD MAGNET 24V/490N, FLOOR MOUNTING</t>
  </si>
  <si>
    <t>0.59</t>
  </si>
  <si>
    <t>6627 993 20536</t>
  </si>
  <si>
    <t>FMD-F.GT50</t>
  </si>
  <si>
    <t>2.799.320.536</t>
  </si>
  <si>
    <t>ASS55 ANCHOR PLATE FOR GT50</t>
  </si>
  <si>
    <t>0.098</t>
  </si>
  <si>
    <t>6627 993 20539</t>
  </si>
  <si>
    <t>FMD-GT50-space</t>
  </si>
  <si>
    <t>2.799.320.539</t>
  </si>
  <si>
    <t>GT50R WITH SPACER PIPE DOOR HOLD MAGNET, UNIV</t>
  </si>
  <si>
    <t>1.41</t>
  </si>
  <si>
    <t xml:space="preserve">Training </t>
  </si>
  <si>
    <t>TRA-FIR-FL</t>
  </si>
  <si>
    <t>F.01U.328.621</t>
  </si>
  <si>
    <t>Training Fire Alarm Systems</t>
  </si>
  <si>
    <t>n.a</t>
  </si>
  <si>
    <t>Price per person for 1 training / local, customized training organized by BU</t>
  </si>
  <si>
    <t>TRA-FPA-FE</t>
  </si>
  <si>
    <t>F.01U.350.356</t>
  </si>
  <si>
    <t>Price per person for a 2-day FPA training / organized by BU</t>
  </si>
  <si>
    <t>TRA-FPA-FM</t>
  </si>
  <si>
    <t>F.01U.350.357</t>
  </si>
  <si>
    <t>Note: For Warranty extension only base discount can be applied</t>
  </si>
  <si>
    <t>Commercial Type Number (CTN)</t>
  </si>
  <si>
    <t>Material Number (Mat/N)</t>
  </si>
  <si>
    <t>Short Description</t>
  </si>
  <si>
    <t>Currency</t>
  </si>
  <si>
    <t>Price [per packaging unit]</t>
  </si>
  <si>
    <t>Price PLN</t>
  </si>
  <si>
    <t>Price valid from [date]</t>
  </si>
  <si>
    <t>Discount category</t>
  </si>
  <si>
    <t>Delivery status</t>
  </si>
  <si>
    <t>Last change of delivery status [date]</t>
  </si>
  <si>
    <t>Last date of availability</t>
  </si>
  <si>
    <t>Orders placed up to [units]</t>
  </si>
  <si>
    <t>Order shipping occurrence within working [days]</t>
  </si>
  <si>
    <t>Stocking location</t>
  </si>
  <si>
    <t>Minimum Order Quantity [in pieces]</t>
  </si>
  <si>
    <t>Multipack Quantity [in pieces]</t>
  </si>
  <si>
    <t>Packaging Unit [in pieces]</t>
  </si>
  <si>
    <t>Successor or Substitute Product</t>
  </si>
  <si>
    <t>Country of origin</t>
  </si>
  <si>
    <t>European Article Number (EAN)</t>
  </si>
  <si>
    <t>Universal Product Code (UPC)</t>
  </si>
  <si>
    <t>Commodity code</t>
  </si>
  <si>
    <t>Dual use</t>
  </si>
  <si>
    <t>12mths wrty ext FPA-5000 Main Panel Con.</t>
  </si>
  <si>
    <t>EUR</t>
  </si>
  <si>
    <t>S3 - available</t>
  </si>
  <si>
    <t>Contact Customer Service</t>
  </si>
  <si>
    <t>Software/Service</t>
  </si>
  <si>
    <t>No</t>
  </si>
  <si>
    <t>12mths wrty ext FPA-5000 Remote Keypad</t>
  </si>
  <si>
    <t>EWE-FPA1200-IW</t>
  </si>
  <si>
    <t>F.01U.360.728</t>
  </si>
  <si>
    <t>12mths wrty ext FPA-1200</t>
  </si>
  <si>
    <t>12mths wrty ext Fire Peripheral Device</t>
  </si>
  <si>
    <t>12mths wrty ext  FPA-5000 LSN 1500 Mod.</t>
  </si>
  <si>
    <t>12mths wrty ext  FPA-5000 Panel Module</t>
  </si>
  <si>
    <t>F.01U.360.732</t>
  </si>
  <si>
    <t>12mths wrty ext DS10 DIN tone sounder</t>
  </si>
  <si>
    <t>12mths wrty ext FAP520 detector</t>
  </si>
  <si>
    <t>F.01U.360.734</t>
  </si>
  <si>
    <t>12mths wrty ext FAP500 detector</t>
  </si>
  <si>
    <t>12mths wrty ext  Conventional Fire panel</t>
  </si>
  <si>
    <t>12mths wrty ext Fire Point Detector</t>
  </si>
  <si>
    <t>12mths wrty ext UPS2426 Power Supply</t>
  </si>
  <si>
    <t>F.01U.360.756</t>
  </si>
  <si>
    <t>12mths wrty ext  FCS-320</t>
  </si>
  <si>
    <t>EWE-FAS420-IW</t>
  </si>
  <si>
    <t>F.01U.360.760</t>
  </si>
  <si>
    <t xml:space="preserve">12mths wrty ext  FAS-420 TM </t>
  </si>
  <si>
    <t>12mths wrty ext Aviotec starlight 8000</t>
  </si>
  <si>
    <t>EWE-D296-IW</t>
  </si>
  <si>
    <t>F.01U.360.767</t>
  </si>
  <si>
    <t>12mths wrty ext D296</t>
  </si>
  <si>
    <t>EWE-FPA100-IW</t>
  </si>
  <si>
    <t>F.01U.360.773</t>
  </si>
  <si>
    <t>12mths wrty ext FPA 1000 panel</t>
  </si>
  <si>
    <t>F.01U.360.774</t>
  </si>
  <si>
    <t>12mths wrty ext Fire Display Module</t>
  </si>
  <si>
    <t>stara CENA REUP PLN</t>
  </si>
  <si>
    <t>F.01U.398.453</t>
  </si>
  <si>
    <t>Remote Serive</t>
  </si>
  <si>
    <t>4.998.115.785</t>
  </si>
  <si>
    <t>F.01U.064.688</t>
  </si>
  <si>
    <t>CENA EUR</t>
  </si>
  <si>
    <t>Modules FPA-5000 and AVENAR Panels</t>
  </si>
  <si>
    <t>Housings for Frame Installation AVENAR Panel 8000</t>
  </si>
  <si>
    <t>Housings for Wall Mounting AVENAR Panel 8000</t>
  </si>
  <si>
    <t>Power Supplies AVENAR Panel 8000</t>
  </si>
  <si>
    <t>Cable Sets FPA-5000 / AVENAR Panel 8000</t>
  </si>
  <si>
    <t>Accessories FPA-5000 / AVENAR Panel 8000</t>
  </si>
  <si>
    <t>0.87</t>
  </si>
  <si>
    <t>Batteries</t>
  </si>
  <si>
    <t xml:space="preserve">Batteries </t>
  </si>
  <si>
    <t>IPS-BAT12V-12AH</t>
  </si>
  <si>
    <t>F.01U.579.778</t>
  </si>
  <si>
    <t>Battery 12 V / 10 - 12 Ah</t>
  </si>
  <si>
    <t>Purchase via BU SC</t>
  </si>
  <si>
    <t>3.730</t>
  </si>
  <si>
    <t>IPS-BAT12V-27AH</t>
  </si>
  <si>
    <t>F.01U.579.781</t>
  </si>
  <si>
    <t>Battery 12 V / 24 - 27 Ah</t>
  </si>
  <si>
    <t>7.96</t>
  </si>
  <si>
    <t>IPS-BAT12V-45AH</t>
  </si>
  <si>
    <t>F.01U.579.782</t>
  </si>
  <si>
    <t>Battery 12 V / 38 - 45 Ah</t>
  </si>
  <si>
    <t>13.520</t>
  </si>
  <si>
    <t>7050 003 95473</t>
  </si>
  <si>
    <t>FAP-425-DOTCO-R</t>
  </si>
  <si>
    <t>F.01U.395.473</t>
  </si>
  <si>
    <t>Detector dual-optical/thermal/CO</t>
  </si>
  <si>
    <t>0,082</t>
  </si>
  <si>
    <t>4060039133199</t>
  </si>
  <si>
    <t>85369095</t>
  </si>
  <si>
    <t>85365019</t>
  </si>
  <si>
    <t>One unit contains 100 pcs. When 200 clips needed, order 2 units</t>
  </si>
  <si>
    <t>85319000</t>
  </si>
  <si>
    <t>7050 003 59432</t>
  </si>
  <si>
    <t>7050 003 59433</t>
  </si>
  <si>
    <t>7050 003 59434</t>
  </si>
  <si>
    <t>7050 003 59435</t>
  </si>
  <si>
    <t>7050 003 59438</t>
  </si>
  <si>
    <t>7050 003 59436</t>
  </si>
  <si>
    <t>7050 003 59437</t>
  </si>
  <si>
    <t xml:space="preserve">Czujka optyczno-termiczno-chemiczna z sensorem CO -  Dual Ray z przełącznikami obrotowymi </t>
  </si>
  <si>
    <t>T3</t>
  </si>
  <si>
    <t>3.285</t>
  </si>
  <si>
    <t>AI-VFD Bullet 4MP 4.4-10mm IP67</t>
  </si>
  <si>
    <t>F.01U.406.348</t>
  </si>
  <si>
    <t>FCS-8000-VFD-I</t>
  </si>
  <si>
    <t>7050 004 06348</t>
  </si>
  <si>
    <t>AI-VFD Bullet 4MP 4.4-10mm IP67- kamera do inteligentnej wideo detekcji pożaru.</t>
  </si>
  <si>
    <t>Kod taryfy celnej</t>
  </si>
  <si>
    <t>One ATG-420-LSNi is included</t>
  </si>
  <si>
    <t>1 bag contains 10 pcs.20 pcs needed, order 2 pcs. (bags) REUP per unit (= 10 pcs)</t>
  </si>
  <si>
    <t>Order only 10 pcs or multiple of 10. E.g. needed 30 pcs, order 30 pcs. Price per piece</t>
  </si>
  <si>
    <t>Delivered in packages of 10 pcs. If 30 pcs needed, order 30 pcs. BLP is per piece.</t>
  </si>
  <si>
    <t>F.01U.425.789</t>
  </si>
  <si>
    <t>922819</t>
  </si>
  <si>
    <t>F.01U.418.818</t>
  </si>
  <si>
    <t>IR flame detector FMX5000 IR VK</t>
  </si>
  <si>
    <t>0.590</t>
  </si>
  <si>
    <t>F.01U.418.821</t>
  </si>
  <si>
    <t>Relay module KMX5000 RK VK</t>
  </si>
  <si>
    <t>0.050</t>
  </si>
  <si>
    <t>F.01U.418.824</t>
  </si>
  <si>
    <t>Socket MX5000 VK</t>
  </si>
  <si>
    <t>0.380</t>
  </si>
  <si>
    <t>F.01U.418.826</t>
  </si>
  <si>
    <t>Bracket MX5000</t>
  </si>
  <si>
    <t>F.01U.418.820</t>
  </si>
  <si>
    <t>IR-flame detector FMX5000 IR Ex</t>
  </si>
  <si>
    <t>90318080</t>
  </si>
  <si>
    <t>Order together with: 922689 and 924442. Order optional 904757</t>
  </si>
  <si>
    <t>F.01U.418.823</t>
  </si>
  <si>
    <t>Safety barrier Ex isol. 24V 2 channel</t>
  </si>
  <si>
    <t>85363010</t>
  </si>
  <si>
    <t>0.150</t>
  </si>
  <si>
    <t>F.01U.418.825</t>
  </si>
  <si>
    <t>Socket MX5000 Ex VK</t>
  </si>
  <si>
    <t>85389099</t>
  </si>
  <si>
    <t>0.530</t>
  </si>
  <si>
    <t>Delivered in packages of 10 pcs. If 30 pcs needed, order 3 pcs.</t>
  </si>
  <si>
    <t>Delivered in packages of 4 pcs. If 12 pcs needed, order 3 pcs.</t>
  </si>
  <si>
    <t>Delivered in packages of 5 pcs. If 15 pcs needed, order 3 pcs.</t>
  </si>
  <si>
    <t>Delivered in packages of 100 pcs.if 200 pcs needed, order 2 pcs. (packages). REUP per 100 pcs</t>
  </si>
  <si>
    <t>1 unit contains 10 covers; if 50 pcs needed, order 5 unit</t>
  </si>
  <si>
    <t>Delivery without battery.  Order batteries separately (FNM-BATTERIES; F.01U.168.622 )</t>
  </si>
  <si>
    <t>Delivery without battery. Order batteries separately (FNM-BATTERIES; F.01U.168.622 )</t>
  </si>
  <si>
    <r>
      <t xml:space="preserve">Battery is included; Cover is </t>
    </r>
    <r>
      <rPr>
        <b/>
        <sz val="6"/>
        <rFont val="Arial"/>
        <family val="2"/>
      </rPr>
      <t xml:space="preserve">not </t>
    </r>
    <r>
      <rPr>
        <sz val="6"/>
        <rFont val="Arial"/>
        <family val="2"/>
      </rPr>
      <t>included</t>
    </r>
  </si>
  <si>
    <r>
      <t xml:space="preserve">Cover is </t>
    </r>
    <r>
      <rPr>
        <b/>
        <sz val="6"/>
        <rFont val="Arial"/>
        <family val="2"/>
      </rPr>
      <t xml:space="preserve">not </t>
    </r>
    <r>
      <rPr>
        <sz val="6"/>
        <rFont val="Arial"/>
        <family val="2"/>
      </rPr>
      <t>included</t>
    </r>
  </si>
  <si>
    <t>Training FPA-5000 - Expert</t>
  </si>
  <si>
    <t>Training FPA-5000 - Master</t>
  </si>
  <si>
    <t>Liniowe czujki termiczne</t>
  </si>
  <si>
    <t>Kabel sensoryczny na szpuli 100m</t>
  </si>
  <si>
    <t>Kabel sensoryczny na szpuli 250m</t>
  </si>
  <si>
    <t>Kabel sensoryczny na szpuli 500m</t>
  </si>
  <si>
    <t>Opakowanie 100 sztuk. Chcąc zamówić 200 klipsów, zamawiamy 2 pozycje</t>
  </si>
  <si>
    <t>Czujki punktowe EX (iskrobezpieczne)</t>
  </si>
  <si>
    <t>Wersja Ex</t>
  </si>
  <si>
    <t>Konieczna zamówienie również: 922689 oraz 924442. Opcjonalnie 904757</t>
  </si>
  <si>
    <t>Liniowa czujka termiczna, VdS</t>
  </si>
  <si>
    <t>Kabel sensoryczny PVC, VdS, 100m</t>
  </si>
  <si>
    <t>Kabel sensoryczny PVC, VdS, 250m</t>
  </si>
  <si>
    <t>Kabel sensoryczny PVC, VdS, 500m</t>
  </si>
  <si>
    <t>Kabel sensoryczny nylon, VdS, 100m</t>
  </si>
  <si>
    <t>Kabel sensoryczny nylon, VdS, 250m</t>
  </si>
  <si>
    <t>Kabel sensoryczny nylon, VdS, 500m</t>
  </si>
  <si>
    <t>Kabel sensoryczny stal, VdS, 100m</t>
  </si>
  <si>
    <t>Kabel sensoryczny stal, VdS, 250m</t>
  </si>
  <si>
    <t>Kabel sensoryczny stal, VdS, 500m</t>
  </si>
  <si>
    <t>Moduł End-of-line, VdS</t>
  </si>
  <si>
    <t>Puszka łączeniowa, VdS</t>
  </si>
  <si>
    <t>Zacisk L-Clip, 50mm</t>
  </si>
  <si>
    <t>Tuleje silikonowe</t>
  </si>
  <si>
    <t>Wymagana do montażu kabla detektora
do zacisku L-Clip.</t>
  </si>
  <si>
    <t>Opakowanie 100 sztuk. Chcąc zamówić 200 sztuk, zamawiamy 2 pozycje</t>
  </si>
  <si>
    <t>Zacisk L-Clip Zintec do montażu kabla detektora</t>
  </si>
  <si>
    <t>Wymagane do zakończenia linii
przewodu czujnika</t>
  </si>
  <si>
    <t>Skrzynka przyłączowa do podłączenia dwóch przewodów
czujnika</t>
  </si>
  <si>
    <t>Czujka płomieniar FMX5000 IR VK</t>
  </si>
  <si>
    <t>Moduł przekaźnika KMX5000 RK VK</t>
  </si>
  <si>
    <t>Gniazdo czujki MX5000 VK</t>
  </si>
  <si>
    <t>Uchwyt montażowy MX5000</t>
  </si>
  <si>
    <t>Bariera Ex. 24V 2 channel</t>
  </si>
  <si>
    <t>Gniazdo czujki MX5000 Ex VK</t>
  </si>
  <si>
    <t>1 poakowanie zawiera 10 batteri; jeśli potrzebujesz 60 szt. zamów 6 opakowania</t>
  </si>
  <si>
    <t>Waga netto (kg)</t>
  </si>
  <si>
    <t>Note: Warranty extension available on demand for specific products</t>
  </si>
  <si>
    <t>on demand</t>
  </si>
  <si>
    <t>6649 981 37265</t>
  </si>
  <si>
    <t>ESP-EF01U390166</t>
  </si>
  <si>
    <t>F.01U.390.166</t>
  </si>
  <si>
    <t>SPA Cable NTC-Resistor Magic-Panel</t>
  </si>
  <si>
    <t>China</t>
  </si>
  <si>
    <t>For operation of the detector order also:  929144, 924441, optional: 904757</t>
  </si>
  <si>
    <t>IR-flame detector FMX5000 IR 3GD</t>
  </si>
  <si>
    <t>no W-extension</t>
  </si>
  <si>
    <t>For operation of the detector order also 926826, 924442, optional:  904757</t>
  </si>
  <si>
    <t>F.01U.418.822</t>
  </si>
  <si>
    <t>Relay module KMX5000 RK 3GD VK</t>
  </si>
  <si>
    <t>85319085</t>
  </si>
  <si>
    <t>Product is EOL. Last order: 31.05.2025. Successor info follows</t>
  </si>
  <si>
    <t>1 unit contains 10 batteries. If 20 pcs needed, order 2 unit</t>
  </si>
  <si>
    <t>Package quantity changed from 30pcs to 10pcs</t>
  </si>
  <si>
    <t>BexS110D-24 DC</t>
  </si>
  <si>
    <t>F.01U.426.429</t>
  </si>
  <si>
    <t xml:space="preserve">Ex-proof sounder, performance </t>
  </si>
  <si>
    <t>UK</t>
  </si>
  <si>
    <t>3.160</t>
  </si>
  <si>
    <t>4.998.112.073</t>
  </si>
  <si>
    <t>F.01U.418.819</t>
  </si>
  <si>
    <t>Konieczna zamówienie również: 926826 oraz 924442. Opcjonalnie 904757</t>
  </si>
  <si>
    <t>Konieczne zamówienie również:  929144, 924441. Opcjonalnie: 904757.</t>
  </si>
  <si>
    <t>no W-Extension</t>
  </si>
  <si>
    <t>Series 430</t>
  </si>
  <si>
    <t>7050 004 02681</t>
  </si>
  <si>
    <t>FLM-430-I2M1</t>
  </si>
  <si>
    <t>F.01U.402.681</t>
  </si>
  <si>
    <t>Interface module 2 inputs 1 output</t>
  </si>
  <si>
    <t>0.135</t>
  </si>
  <si>
    <t>7051 004 02681</t>
  </si>
  <si>
    <t>FLM-430-SMB</t>
  </si>
  <si>
    <t>F.01U.402.682</t>
  </si>
  <si>
    <t>Surface mount box</t>
  </si>
  <si>
    <t>0.317</t>
  </si>
  <si>
    <t>7052 004 02681</t>
  </si>
  <si>
    <t>FLM-430-CLIP</t>
  </si>
  <si>
    <t>F.01U.402.683</t>
  </si>
  <si>
    <t>DIN clip for interface module</t>
  </si>
  <si>
    <t>0.021</t>
  </si>
  <si>
    <t>One unit contains 5 clips and 11 screws</t>
  </si>
  <si>
    <t>7053 004 02681</t>
  </si>
  <si>
    <t>FLM-430-CABLE</t>
  </si>
  <si>
    <t>F.01U.402.684</t>
  </si>
  <si>
    <t>Cable kit for interface module</t>
  </si>
  <si>
    <t>0.034</t>
  </si>
  <si>
    <t>One unit contains 5 cables</t>
  </si>
  <si>
    <t>Seria 430</t>
  </si>
  <si>
    <t>Seria 420</t>
  </si>
  <si>
    <t>Moduł interfejsu IO - 2 wejścia 1 wyjście</t>
  </si>
  <si>
    <t>Obudowa do montażu natynkowego</t>
  </si>
  <si>
    <t>Jeden zestaw zawiera 5 sztuk kabli</t>
  </si>
  <si>
    <t>Uchwyt DIN dla modułu FLM-430-I2M1</t>
  </si>
  <si>
    <t>Kabel połączeniowy LSNi do instalacji modułów obok siebie</t>
  </si>
  <si>
    <t>Wersja bez Ex</t>
  </si>
  <si>
    <t>Jeden zestaw zawiera 5 uchwytów i 11 śrub</t>
  </si>
  <si>
    <t>BU Fire reference REUP List Q1-2 / 2025  -   V1.3</t>
  </si>
  <si>
    <t>BACNet Server License</t>
  </si>
  <si>
    <t>7050 004 28678</t>
  </si>
  <si>
    <t>FSM8000-BNSL</t>
  </si>
  <si>
    <t>F.01U.428.678</t>
  </si>
  <si>
    <t>BACnet server license 5 years</t>
  </si>
  <si>
    <t>Available as of 01.06.2025</t>
  </si>
  <si>
    <t>7051 004 28679</t>
  </si>
  <si>
    <t>FSM8000-BNSTL</t>
  </si>
  <si>
    <t>F.01U.428.679</t>
  </si>
  <si>
    <t>BACnet server trial license 30 days</t>
  </si>
  <si>
    <t>FPO-GATE</t>
  </si>
  <si>
    <t>F.01U.433.333</t>
  </si>
  <si>
    <t>Available as of 15.06.2025 the latest</t>
  </si>
  <si>
    <t>FSL-BASIC-S</t>
  </si>
  <si>
    <t>F.01U.435.428</t>
  </si>
  <si>
    <t>NEXOSPACE FSE basic license S</t>
  </si>
  <si>
    <t>Annual connectivity license &lt;254 points</t>
  </si>
  <si>
    <t>FSL-BASIC-M</t>
  </si>
  <si>
    <t>F.01U.435.594</t>
  </si>
  <si>
    <t>NEXOSPACE FSE basic license M</t>
  </si>
  <si>
    <t>Annual connectivity license 254 - 2000 points</t>
  </si>
  <si>
    <t>FSL-BASIC-L</t>
  </si>
  <si>
    <t>F.01U.435.590</t>
  </si>
  <si>
    <t>NEXOSPACE FSE basic license L</t>
  </si>
  <si>
    <t>Annual connectivity license &gt; 2000 points</t>
  </si>
  <si>
    <t>Stopp of sales and delivery by 01.06.2025</t>
  </si>
  <si>
    <t>REUP EMEA valid 01.06.2025</t>
  </si>
  <si>
    <t>REUP PL valid 01.06.2025</t>
  </si>
  <si>
    <t>Remote Services</t>
  </si>
  <si>
    <t>NEXOSPACE FSE Licencja podstawowa S (1 rok)</t>
  </si>
  <si>
    <t>NEXOSPACE FSE Licencja podstawowa L (1 rok)</t>
  </si>
  <si>
    <t>NEXOSPACE FSE Licencja podstawowa M (1 rok)</t>
  </si>
  <si>
    <t>Bezpieczna brama sieciowa do NEXOSPACE FSE</t>
  </si>
  <si>
    <t>Roczna licencja na łączność &lt;254 punktów</t>
  </si>
  <si>
    <t>Roczna licencja na łączność 254 - 2000 punktów</t>
  </si>
  <si>
    <t>Roczna licencja na łączność &gt; 2000 punktów</t>
  </si>
  <si>
    <t>Licencja serwera BACnet na 5 lat</t>
  </si>
  <si>
    <t>Licencja próbna serwera BACnet na 30 dni</t>
  </si>
  <si>
    <t>BU Fire reference REUP List Q3-4 / 2025   -   V1.3</t>
  </si>
  <si>
    <t>REUP EMEA valid 01.07.2025</t>
  </si>
  <si>
    <t>x</t>
  </si>
  <si>
    <t>FSM-8000-BNSL</t>
  </si>
  <si>
    <t>FSM-8000-BNSTL</t>
  </si>
  <si>
    <t>Germany</t>
  </si>
  <si>
    <t>FCS-LHD-2EN</t>
  </si>
  <si>
    <r>
      <rPr>
        <sz val="8"/>
        <rFont val="Arial"/>
        <family val="2"/>
      </rPr>
      <t>FX=4,704</t>
    </r>
    <r>
      <rPr>
        <b/>
        <sz val="8"/>
        <rFont val="Arial"/>
        <family val="2"/>
      </rPr>
      <t xml:space="preserve"> REUP PL valid 01.07.2025</t>
    </r>
  </si>
  <si>
    <t>Warranty Period (years)</t>
  </si>
  <si>
    <t xml:space="preserve">AVENAR panel modules </t>
  </si>
  <si>
    <t xml:space="preserve">AVENAR panel 8000 </t>
  </si>
  <si>
    <t>AVENAR panel 8000 Housings for Frame Installation</t>
  </si>
  <si>
    <t xml:space="preserve">AVENAR panel 8000 Housings for Wall Mounting </t>
  </si>
  <si>
    <t>3</t>
  </si>
  <si>
    <t xml:space="preserve">AVENAR panel 8000 Power Supplies </t>
  </si>
  <si>
    <t>AVENAR panel 8000 Cable Sets</t>
  </si>
  <si>
    <t xml:space="preserve">AVENAR panel 8000 Accessories </t>
  </si>
  <si>
    <t>5</t>
  </si>
  <si>
    <t>AVENAR keypad 8000</t>
  </si>
  <si>
    <t>AVENAR panel 2000</t>
  </si>
  <si>
    <t>BACnet Server License</t>
  </si>
  <si>
    <t>1</t>
  </si>
  <si>
    <t>AVENAR detector 4000</t>
  </si>
  <si>
    <t>4.998.025.373</t>
  </si>
  <si>
    <t>4.998.143.401</t>
  </si>
  <si>
    <t>AVENAR IO module 4000</t>
  </si>
  <si>
    <t>Signaling Devices</t>
  </si>
  <si>
    <t>AVENAR all-in-one 4000</t>
  </si>
  <si>
    <t>Acoustic Signaling Devices</t>
  </si>
  <si>
    <t>Optical Signaling Devices</t>
  </si>
  <si>
    <t>Optical + Acoustical Signaling Devices Combination</t>
  </si>
  <si>
    <t>Okres gwarancji (lat)</t>
  </si>
  <si>
    <t>Okres gwarancji zależy od kategori produktu:  produkty Bosch (gwarancja - 5 lat), produkty handlowe i AVIOTEC (gwarancja - 3 lata) oraz baterie (gwarancja - 1 rok).
W cenniku w kolumnie J znajdziesz odpowiedni okres gwarancji dla każdego produktu. Gwarancja liczona jest automatycznie od daty wystawienia faktury. Szczegóły znajdują się w ogólnych warunkach gwarancji dostępnych na stronie internetowej: https://www.boschsecurity.com/pl/wsparcie-techniczne/obsluga-posprzedazna/warranty/</t>
  </si>
  <si>
    <t>EOL ogłoszony 21.08.2025. Dostępność do wyczerpania stanów magazynowych.</t>
  </si>
  <si>
    <t>BU Fire reference REUP List Q1-2 / 2026   -   V1.0</t>
  </si>
  <si>
    <t>FVD-EDG-S</t>
  </si>
  <si>
    <t>F.01U.434.719</t>
  </si>
  <si>
    <t xml:space="preserve">Video fire detection server </t>
  </si>
  <si>
    <t>5C</t>
  </si>
  <si>
    <t>to follow</t>
  </si>
  <si>
    <t>FVD-EDG-1CH</t>
  </si>
  <si>
    <t>F.01U.434.720</t>
  </si>
  <si>
    <t>FVD-EDG-2CH</t>
  </si>
  <si>
    <t>F.01U.434.721</t>
  </si>
  <si>
    <t>FVD-EDG-3CH</t>
  </si>
  <si>
    <t>F.01U.434.722</t>
  </si>
  <si>
    <t>FVD-EDG-4CH</t>
  </si>
  <si>
    <t>F.01U.434.723</t>
  </si>
  <si>
    <t>XI231302</t>
  </si>
  <si>
    <t>F.01U.434.724</t>
  </si>
  <si>
    <t>Relay module</t>
  </si>
  <si>
    <t xml:space="preserve">XI110208 </t>
  </si>
  <si>
    <t>F.01U.434.725</t>
  </si>
  <si>
    <t>Input module, 8 inputs</t>
  </si>
  <si>
    <t>XACC-1-FAN-EXT</t>
  </si>
  <si>
    <t>F.01U.436.968</t>
  </si>
  <si>
    <t>852-1813/000-001</t>
  </si>
  <si>
    <t>F.01U.436.969</t>
  </si>
  <si>
    <t>Services and Training</t>
  </si>
  <si>
    <t>Scanning serial number of product</t>
  </si>
  <si>
    <t>F.01U.327.439</t>
  </si>
  <si>
    <t>Serial Number Scanning Charge</t>
  </si>
  <si>
    <t>Scanning of Serial number</t>
  </si>
  <si>
    <t>FX=4,704 REUP PL valid 01.01.2026</t>
  </si>
  <si>
    <t>Nexospace FSE</t>
  </si>
  <si>
    <t>EOL 31.03.2026</t>
  </si>
  <si>
    <t>Punkt = ROP lub detektor adresowalny</t>
  </si>
  <si>
    <t>EOL 31.06.2026</t>
  </si>
  <si>
    <t>Planowane zakończenie produkcji 31.03.2026.</t>
  </si>
  <si>
    <t>EOL 31.12.2026</t>
  </si>
  <si>
    <t>Zapytaj o cene przed zamówieniem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</si>
</sst>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[$PLN]"/>
    <numFmt numFmtId="165" formatCode="_(* #,##0.00_);_(* \(#,##0.00\);_(* &quot;-&quot;??_);_(@_)"/>
    <numFmt numFmtId="166" formatCode="0.000"/>
    <numFmt numFmtId="167" formatCode="_-* #,##0.00\ _€_-;\-* #,##0.00\ _€_-;_-* &quot;-&quot;??\ _€_-;_-@_-"/>
  </numFmts>
  <fonts count="70" x14ac:knownFonts="1"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Bosch Office Sans"/>
      <family val="2"/>
      <charset val="238"/>
    </font>
    <font>
      <b/>
      <sz val="8"/>
      <name val="Bosch Office Sans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sz val="18"/>
      <name val="Arial Narrow"/>
      <family val="2"/>
    </font>
    <font>
      <b/>
      <sz val="10"/>
      <name val="Arial"/>
      <family val="2"/>
    </font>
    <font>
      <b/>
      <sz val="10"/>
      <color rgb="FFFF0000"/>
      <name val="Arial"/>
      <family val="2"/>
      <charset val="238"/>
    </font>
    <font>
      <sz val="10"/>
      <color rgb="FF0033CC"/>
      <name val="Arial"/>
      <family val="2"/>
      <charset val="238"/>
    </font>
    <font>
      <sz val="10"/>
      <color theme="0" tint="-0.34998626667073579"/>
      <name val="Arial"/>
      <family val="2"/>
      <charset val="238"/>
    </font>
    <font>
      <b/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12"/>
      <name val="Arial"/>
      <family val="2"/>
    </font>
    <font>
      <b/>
      <i/>
      <sz val="16"/>
      <color rgb="FFFF0000"/>
      <name val="Bosch Office Sans"/>
      <family val="2"/>
      <charset val="238"/>
    </font>
    <font>
      <b/>
      <sz val="10"/>
      <color rgb="FF002F8E"/>
      <name val="Arial"/>
      <family val="2"/>
      <charset val="238"/>
    </font>
    <font>
      <sz val="10"/>
      <color rgb="FF002F8E"/>
      <name val="Arial"/>
      <family val="2"/>
      <charset val="238"/>
    </font>
    <font>
      <b/>
      <sz val="10"/>
      <color theme="0" tint="-0.499984740745262"/>
      <name val="Arial"/>
      <family val="2"/>
      <charset val="238"/>
    </font>
    <font>
      <b/>
      <sz val="6"/>
      <color theme="0" tint="-0.499984740745262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sz val="8"/>
      <color theme="4" tint="-0.249977111117893"/>
      <name val="Bosch Office Sans"/>
      <family val="2"/>
      <charset val="238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sz val="8"/>
      <color rgb="FF0070C0"/>
      <name val="Bosch Office Sans"/>
      <family val="2"/>
      <charset val="238"/>
    </font>
    <font>
      <sz val="10"/>
      <name val="Bosch Office Sans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b/>
      <sz val="8"/>
      <color rgb="FF002060"/>
      <name val="Arial"/>
      <family val="2"/>
    </font>
    <font>
      <b/>
      <sz val="14"/>
      <color rgb="FF00008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color indexed="18"/>
      <name val="Arial"/>
      <family val="2"/>
    </font>
    <font>
      <b/>
      <sz val="8"/>
      <color indexed="18"/>
      <name val="Arial"/>
      <family val="2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8"/>
      <color rgb="FF006100"/>
      <name val="Arial"/>
      <family val="2"/>
    </font>
    <font>
      <b/>
      <sz val="7"/>
      <name val="Arial"/>
      <family val="2"/>
    </font>
    <font>
      <sz val="6"/>
      <color rgb="FF0000FF"/>
      <name val="Arial"/>
      <family val="2"/>
    </font>
    <font>
      <sz val="8"/>
      <color rgb="FF0000FF"/>
      <name val="Arial"/>
      <family val="2"/>
    </font>
    <font>
      <b/>
      <sz val="6"/>
      <color rgb="FF0000FF"/>
      <name val="Arial"/>
      <family val="2"/>
    </font>
    <font>
      <sz val="6"/>
      <name val="Bosch Office Sans"/>
      <family val="2"/>
    </font>
    <font>
      <b/>
      <sz val="6"/>
      <name val="Arial"/>
      <family val="2"/>
    </font>
    <font>
      <u/>
      <sz val="6"/>
      <name val="Arial"/>
      <family val="2"/>
    </font>
    <font>
      <sz val="8"/>
      <name val="Arial"/>
      <family val="2"/>
      <charset val="238"/>
    </font>
    <font>
      <sz val="7"/>
      <color theme="1"/>
      <name val="Arial"/>
      <family val="2"/>
    </font>
    <font>
      <b/>
      <sz val="10"/>
      <color theme="8" tint="-0.249977111117893"/>
      <name val="Arial"/>
      <family val="2"/>
    </font>
    <font>
      <b/>
      <sz val="10"/>
      <color rgb="FF00B0F0"/>
      <name val="Arial"/>
      <family val="2"/>
    </font>
    <font>
      <sz val="14"/>
      <color rgb="FF000080"/>
      <name val="Arial"/>
      <family val="2"/>
    </font>
    <font>
      <b/>
      <sz val="6"/>
      <color rgb="FF0000CC"/>
      <name val="Arial"/>
      <family val="2"/>
    </font>
    <font>
      <strike/>
      <sz val="8"/>
      <name val="Bosch Office Sans"/>
    </font>
    <font>
      <sz val="10"/>
      <color rgb="FF000000"/>
      <name val="Arial"/>
      <family val="2"/>
      <charset val="238"/>
    </font>
    <font>
      <i/>
      <sz val="16"/>
      <name val="Bosch Office Sans"/>
      <family val="2"/>
      <charset val="238"/>
    </font>
    <font>
      <sz val="10"/>
      <color rgb="FFFFFFFF"/>
      <name val="Arial"/>
      <family val="2"/>
      <charset val="238"/>
    </font>
    <font>
      <sz val="10"/>
      <name val="Bosch Office Sans"/>
      <family val="2"/>
      <charset val="238"/>
    </font>
    <font>
      <b/>
      <sz val="8"/>
      <color rgb="FF0070C0"/>
      <name val="Bosch Office Sans"/>
    </font>
    <font>
      <b/>
      <sz val="10"/>
      <color rgb="FF0070C0"/>
      <name val="Arial"/>
      <family val="2"/>
    </font>
    <font>
      <b/>
      <sz val="8"/>
      <color theme="0" tint="-0.499984740745262"/>
      <name val="Bosch Office Sans"/>
    </font>
    <font>
      <b/>
      <sz val="8"/>
      <color rgb="FF0070C0"/>
      <name val="Bosch Office Sans"/>
      <family val="2"/>
      <charset val="238"/>
    </font>
    <font>
      <b/>
      <sz val="10"/>
      <color rgb="FF0070C0"/>
      <name val="Arial"/>
      <family val="2"/>
      <charset val="238"/>
    </font>
    <font>
      <b/>
      <sz val="8"/>
      <color theme="0" tint="-0.499984740745262"/>
      <name val="Bosch Office Sans"/>
      <family val="2"/>
      <charset val="238"/>
    </font>
    <font>
      <b/>
      <sz val="8"/>
      <color theme="0" tint="-0.499984740745262"/>
      <name val="Arial"/>
      <family val="2"/>
      <charset val="238"/>
    </font>
    <font>
      <b/>
      <sz val="8"/>
      <color rgb="FF0070C0"/>
      <name val="Arial"/>
      <family val="2"/>
      <charset val="238"/>
    </font>
  </fonts>
  <fills count="19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 tint="0.79998168889431442"/>
        <bgColor indexed="64"/>
      </patternFill>
    </fill>
  </fills>
  <borders count="4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</borders>
  <cellStyleXfs count="17">
    <xf numFmtId="0" fontId="0" fillId="0" borderId="0"/>
    <xf numFmtId="0" fontId="4" fillId="0" borderId="0"/>
    <xf numFmtId="0" fontId="5" fillId="0" borderId="0"/>
    <xf numFmtId="0" fontId="4" fillId="0" borderId="0"/>
    <xf numFmtId="4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1" fillId="10" borderId="0" applyNumberFormat="0" applyBorder="0" applyAlignment="0" applyProtection="0"/>
    <xf numFmtId="0" fontId="30" fillId="0" borderId="0" applyNumberFormat="0" applyFill="0" applyAlignment="0" applyProtection="0"/>
    <xf numFmtId="0" fontId="30" fillId="0" borderId="0" applyNumberFormat="0" applyFill="0" applyAlignment="0" applyProtection="0"/>
    <xf numFmtId="43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31" fillId="10" borderId="0" applyNumberFormat="0" applyBorder="0" applyAlignment="0" applyProtection="0"/>
    <xf numFmtId="0" fontId="30" fillId="0" borderId="0"/>
    <xf numFmtId="9" fontId="30" fillId="0" borderId="0" applyFont="0" applyFill="0" applyBorder="0" applyAlignment="0" applyProtection="0"/>
  </cellStyleXfs>
  <cellXfs count="815">
    <xf numFmtId="0" fontId="0" fillId="0" borderId="0" xfId="0"/>
    <xf numFmtId="0" fontId="2" fillId="0" borderId="0" xfId="0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6" fillId="5" borderId="3" xfId="0" applyFont="1" applyFill="1" applyBorder="1"/>
    <xf numFmtId="0" fontId="7" fillId="5" borderId="2" xfId="0" applyFont="1" applyFill="1" applyBorder="1"/>
    <xf numFmtId="0" fontId="0" fillId="5" borderId="2" xfId="0" applyFill="1" applyBorder="1"/>
    <xf numFmtId="0" fontId="0" fillId="5" borderId="8" xfId="0" applyFill="1" applyBorder="1"/>
    <xf numFmtId="0" fontId="0" fillId="5" borderId="5" xfId="0" applyFill="1" applyBorder="1"/>
    <xf numFmtId="0" fontId="8" fillId="5" borderId="0" xfId="0" applyFont="1" applyFill="1" applyBorder="1"/>
    <xf numFmtId="0" fontId="1" fillId="5" borderId="0" xfId="0" applyFont="1" applyFill="1" applyBorder="1"/>
    <xf numFmtId="0" fontId="0" fillId="5" borderId="0" xfId="0" applyFill="1" applyBorder="1"/>
    <xf numFmtId="0" fontId="0" fillId="5" borderId="6" xfId="0" applyFill="1" applyBorder="1"/>
    <xf numFmtId="0" fontId="9" fillId="5" borderId="0" xfId="0" applyFont="1" applyFill="1" applyBorder="1"/>
    <xf numFmtId="0" fontId="10" fillId="0" borderId="0" xfId="0" applyFont="1" applyFill="1" applyBorder="1"/>
    <xf numFmtId="0" fontId="5" fillId="5" borderId="0" xfId="0" applyFont="1" applyFill="1" applyBorder="1"/>
    <xf numFmtId="0" fontId="0" fillId="5" borderId="19" xfId="0" applyFill="1" applyBorder="1"/>
    <xf numFmtId="0" fontId="0" fillId="5" borderId="4" xfId="0" applyFill="1" applyBorder="1"/>
    <xf numFmtId="0" fontId="0" fillId="5" borderId="7" xfId="0" applyFill="1" applyBorder="1"/>
    <xf numFmtId="0" fontId="0" fillId="0" borderId="4" xfId="0" applyBorder="1"/>
    <xf numFmtId="0" fontId="11" fillId="5" borderId="5" xfId="0" applyFont="1" applyFill="1" applyBorder="1"/>
    <xf numFmtId="0" fontId="11" fillId="5" borderId="0" xfId="0" applyFont="1" applyFill="1" applyBorder="1"/>
    <xf numFmtId="0" fontId="0" fillId="5" borderId="13" xfId="0" applyFill="1" applyBorder="1"/>
    <xf numFmtId="0" fontId="11" fillId="5" borderId="16" xfId="0" applyFont="1" applyFill="1" applyBorder="1"/>
    <xf numFmtId="0" fontId="11" fillId="5" borderId="23" xfId="0" applyFont="1" applyFill="1" applyBorder="1"/>
    <xf numFmtId="0" fontId="4" fillId="5" borderId="23" xfId="0" applyFont="1" applyFill="1" applyBorder="1"/>
    <xf numFmtId="0" fontId="4" fillId="5" borderId="24" xfId="0" applyFont="1" applyFill="1" applyBorder="1"/>
    <xf numFmtId="0" fontId="7" fillId="5" borderId="5" xfId="0" applyFont="1" applyFill="1" applyBorder="1"/>
    <xf numFmtId="0" fontId="7" fillId="5" borderId="0" xfId="0" applyFont="1" applyFill="1" applyBorder="1"/>
    <xf numFmtId="0" fontId="4" fillId="5" borderId="0" xfId="0" applyFont="1" applyFill="1" applyBorder="1"/>
    <xf numFmtId="0" fontId="4" fillId="5" borderId="6" xfId="0" applyFont="1" applyFill="1" applyBorder="1"/>
    <xf numFmtId="0" fontId="4" fillId="5" borderId="5" xfId="0" applyFont="1" applyFill="1" applyBorder="1"/>
    <xf numFmtId="0" fontId="4" fillId="5" borderId="0" xfId="0" applyFont="1" applyFill="1" applyBorder="1" applyAlignment="1">
      <alignment vertical="top" wrapText="1"/>
    </xf>
    <xf numFmtId="0" fontId="4" fillId="5" borderId="6" xfId="0" applyFont="1" applyFill="1" applyBorder="1" applyAlignment="1">
      <alignment vertical="top" wrapText="1"/>
    </xf>
    <xf numFmtId="0" fontId="4" fillId="5" borderId="0" xfId="0" applyFont="1" applyFill="1" applyBorder="1" applyAlignment="1">
      <alignment horizontal="left" vertical="top" wrapText="1" indent="1"/>
    </xf>
    <xf numFmtId="0" fontId="13" fillId="5" borderId="0" xfId="0" applyFont="1" applyFill="1" applyBorder="1"/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2" fillId="0" borderId="0" xfId="0" applyFont="1" applyFill="1" applyBorder="1" applyProtection="1">
      <protection locked="0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 applyFill="1" applyBorder="1" applyProtection="1"/>
    <xf numFmtId="0" fontId="2" fillId="0" borderId="0" xfId="0" applyFont="1" applyFill="1" applyProtection="1">
      <protection locked="0"/>
    </xf>
    <xf numFmtId="0" fontId="2" fillId="0" borderId="0" xfId="0" applyFont="1"/>
    <xf numFmtId="0" fontId="2" fillId="0" borderId="1" xfId="0" applyFont="1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Fill="1" applyAlignment="1" applyProtection="1">
      <alignment wrapText="1"/>
      <protection locked="0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4" fillId="5" borderId="26" xfId="1" applyFont="1" applyFill="1" applyBorder="1"/>
    <xf numFmtId="0" fontId="4" fillId="5" borderId="0" xfId="1" applyFont="1" applyFill="1" applyBorder="1"/>
    <xf numFmtId="0" fontId="4" fillId="5" borderId="18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19" xfId="1" applyFont="1" applyFill="1" applyBorder="1"/>
    <xf numFmtId="0" fontId="4" fillId="5" borderId="4" xfId="1" applyFont="1" applyFill="1" applyBorder="1"/>
    <xf numFmtId="0" fontId="14" fillId="5" borderId="4" xfId="1" applyFont="1" applyFill="1" applyBorder="1"/>
    <xf numFmtId="0" fontId="0" fillId="0" borderId="7" xfId="0" applyBorder="1"/>
    <xf numFmtId="0" fontId="16" fillId="5" borderId="0" xfId="0" applyFont="1" applyFill="1" applyBorder="1"/>
    <xf numFmtId="0" fontId="17" fillId="5" borderId="0" xfId="0" applyFont="1" applyFill="1" applyBorder="1"/>
    <xf numFmtId="0" fontId="18" fillId="0" borderId="0" xfId="0" applyFont="1" applyFill="1" applyBorder="1" applyProtection="1">
      <protection locked="0"/>
    </xf>
    <xf numFmtId="1" fontId="19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/>
    <xf numFmtId="1" fontId="2" fillId="0" borderId="2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center" vertical="center"/>
      <protection locked="0"/>
    </xf>
    <xf numFmtId="1" fontId="2" fillId="0" borderId="0" xfId="0" applyNumberFormat="1" applyFont="1" applyFill="1" applyAlignment="1" applyProtection="1">
      <alignment horizontal="center" vertical="center"/>
      <protection locked="0"/>
    </xf>
    <xf numFmtId="1" fontId="2" fillId="0" borderId="0" xfId="0" applyNumberFormat="1" applyFont="1" applyBorder="1" applyAlignment="1">
      <alignment horizontal="left" vertical="center"/>
    </xf>
    <xf numFmtId="0" fontId="2" fillId="0" borderId="0" xfId="0" applyFont="1" applyFill="1" applyBorder="1" applyAlignment="1" applyProtection="1">
      <alignment horizontal="left" vertical="center"/>
      <protection locked="0"/>
    </xf>
    <xf numFmtId="1" fontId="2" fillId="0" borderId="0" xfId="0" applyNumberFormat="1" applyFont="1" applyAlignment="1">
      <alignment horizontal="left" vertical="center"/>
    </xf>
    <xf numFmtId="0" fontId="23" fillId="7" borderId="10" xfId="0" applyFont="1" applyFill="1" applyBorder="1" applyAlignment="1">
      <alignment vertical="center"/>
    </xf>
    <xf numFmtId="0" fontId="23" fillId="7" borderId="10" xfId="0" applyFont="1" applyFill="1" applyBorder="1" applyAlignment="1">
      <alignment horizontal="center" vertical="center"/>
    </xf>
    <xf numFmtId="0" fontId="23" fillId="7" borderId="10" xfId="0" applyFont="1" applyFill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2" xfId="0" applyFont="1" applyFill="1" applyBorder="1" applyProtection="1"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5" fillId="7" borderId="10" xfId="0" applyFont="1" applyFill="1" applyBorder="1" applyAlignment="1">
      <alignment horizontal="left"/>
    </xf>
    <xf numFmtId="0" fontId="21" fillId="0" borderId="0" xfId="0" applyFont="1" applyFill="1" applyBorder="1"/>
    <xf numFmtId="0" fontId="21" fillId="0" borderId="0" xfId="0" applyFont="1"/>
    <xf numFmtId="2" fontId="2" fillId="0" borderId="10" xfId="1" applyNumberFormat="1" applyFont="1" applyBorder="1" applyAlignment="1">
      <alignment horizontal="center" vertical="center" wrapText="1"/>
    </xf>
    <xf numFmtId="2" fontId="2" fillId="0" borderId="10" xfId="0" applyNumberFormat="1" applyFont="1" applyBorder="1" applyAlignment="1">
      <alignment horizontal="left" vertical="center" wrapText="1"/>
    </xf>
    <xf numFmtId="2" fontId="27" fillId="0" borderId="10" xfId="0" applyNumberFormat="1" applyFont="1" applyBorder="1" applyAlignment="1">
      <alignment horizontal="left" vertical="center" wrapText="1"/>
    </xf>
    <xf numFmtId="9" fontId="0" fillId="0" borderId="0" xfId="5" applyFont="1"/>
    <xf numFmtId="9" fontId="1" fillId="0" borderId="0" xfId="5" applyFont="1"/>
    <xf numFmtId="0" fontId="0" fillId="0" borderId="0" xfId="0" applyAlignment="1">
      <alignment horizontal="right"/>
    </xf>
    <xf numFmtId="44" fontId="0" fillId="0" borderId="0" xfId="4" applyFont="1"/>
    <xf numFmtId="44" fontId="0" fillId="0" borderId="0" xfId="0" applyNumberFormat="1"/>
    <xf numFmtId="2" fontId="21" fillId="0" borderId="10" xfId="0" applyNumberFormat="1" applyFont="1" applyBorder="1" applyAlignment="1">
      <alignment horizontal="left" vertical="center" wrapText="1"/>
    </xf>
    <xf numFmtId="2" fontId="25" fillId="0" borderId="4" xfId="1" applyNumberFormat="1" applyFont="1" applyBorder="1" applyAlignment="1">
      <alignment horizontal="right"/>
    </xf>
    <xf numFmtId="49" fontId="4" fillId="4" borderId="1" xfId="1" applyNumberFormat="1" applyFill="1" applyBorder="1" applyAlignment="1">
      <alignment horizontal="center" vertical="center"/>
    </xf>
    <xf numFmtId="0" fontId="4" fillId="4" borderId="1" xfId="1" applyFill="1" applyBorder="1" applyAlignment="1">
      <alignment horizontal="left" vertical="center"/>
    </xf>
    <xf numFmtId="0" fontId="34" fillId="0" borderId="4" xfId="1" applyFont="1" applyBorder="1" applyAlignment="1">
      <alignment horizontal="left" vertical="center"/>
    </xf>
    <xf numFmtId="0" fontId="7" fillId="4" borderId="1" xfId="1" applyFont="1" applyFill="1" applyBorder="1" applyAlignment="1">
      <alignment horizontal="center" wrapText="1"/>
    </xf>
    <xf numFmtId="14" fontId="7" fillId="0" borderId="1" xfId="1" applyNumberFormat="1" applyFont="1" applyBorder="1"/>
    <xf numFmtId="0" fontId="4" fillId="4" borderId="1" xfId="1" applyFill="1" applyBorder="1" applyAlignment="1">
      <alignment horizontal="center" vertical="center"/>
    </xf>
    <xf numFmtId="0" fontId="26" fillId="4" borderId="1" xfId="1" applyFont="1" applyFill="1" applyBorder="1" applyAlignment="1">
      <alignment horizontal="center" vertical="center"/>
    </xf>
    <xf numFmtId="0" fontId="36" fillId="4" borderId="1" xfId="1" applyFont="1" applyFill="1" applyBorder="1" applyAlignment="1">
      <alignment horizontal="center" vertical="center"/>
    </xf>
    <xf numFmtId="0" fontId="30" fillId="0" borderId="0" xfId="6"/>
    <xf numFmtId="1" fontId="37" fillId="11" borderId="32" xfId="1" applyNumberFormat="1" applyFont="1" applyFill="1" applyBorder="1" applyAlignment="1">
      <alignment horizontal="center" vertical="top" wrapText="1"/>
    </xf>
    <xf numFmtId="1" fontId="38" fillId="11" borderId="32" xfId="1" applyNumberFormat="1" applyFont="1" applyFill="1" applyBorder="1" applyAlignment="1">
      <alignment horizontal="center" vertical="center" wrapText="1"/>
    </xf>
    <xf numFmtId="0" fontId="38" fillId="11" borderId="33" xfId="1" applyFont="1" applyFill="1" applyBorder="1" applyAlignment="1">
      <alignment horizontal="center" vertical="center" wrapText="1"/>
    </xf>
    <xf numFmtId="49" fontId="38" fillId="11" borderId="33" xfId="1" applyNumberFormat="1" applyFont="1" applyFill="1" applyBorder="1" applyAlignment="1">
      <alignment horizontal="center" vertical="center" wrapText="1"/>
    </xf>
    <xf numFmtId="0" fontId="38" fillId="11" borderId="34" xfId="1" applyFont="1" applyFill="1" applyBorder="1" applyAlignment="1">
      <alignment horizontal="center" vertical="center" wrapText="1"/>
    </xf>
    <xf numFmtId="1" fontId="40" fillId="11" borderId="0" xfId="1" applyNumberFormat="1" applyFont="1" applyFill="1" applyAlignment="1">
      <alignment horizontal="left" vertical="top"/>
    </xf>
    <xf numFmtId="1" fontId="41" fillId="11" borderId="0" xfId="1" applyNumberFormat="1" applyFont="1" applyFill="1" applyAlignment="1" applyProtection="1">
      <alignment horizontal="left" vertical="top"/>
      <protection locked="0"/>
    </xf>
    <xf numFmtId="49" fontId="41" fillId="11" borderId="0" xfId="1" applyNumberFormat="1" applyFont="1" applyFill="1" applyAlignment="1" applyProtection="1">
      <alignment horizontal="left" vertical="top"/>
      <protection locked="0"/>
    </xf>
    <xf numFmtId="0" fontId="41" fillId="11" borderId="0" xfId="1" applyFont="1" applyFill="1" applyAlignment="1" applyProtection="1">
      <alignment horizontal="left" vertical="top" wrapText="1"/>
      <protection locked="0"/>
    </xf>
    <xf numFmtId="0" fontId="41" fillId="11" borderId="0" xfId="1" applyFont="1" applyFill="1" applyAlignment="1" applyProtection="1">
      <alignment horizontal="center" vertical="center" wrapText="1"/>
      <protection locked="0"/>
    </xf>
    <xf numFmtId="0" fontId="39" fillId="11" borderId="0" xfId="1" applyFont="1" applyFill="1" applyAlignment="1" applyProtection="1">
      <alignment horizontal="center" vertical="top"/>
      <protection locked="0"/>
    </xf>
    <xf numFmtId="1" fontId="39" fillId="11" borderId="0" xfId="1" applyNumberFormat="1" applyFont="1" applyFill="1" applyAlignment="1" applyProtection="1">
      <alignment horizontal="center" vertical="top"/>
      <protection locked="0"/>
    </xf>
    <xf numFmtId="0" fontId="39" fillId="11" borderId="6" xfId="1" applyFont="1" applyFill="1" applyBorder="1" applyAlignment="1" applyProtection="1">
      <alignment horizontal="center" vertical="top"/>
      <protection locked="0"/>
    </xf>
    <xf numFmtId="1" fontId="42" fillId="0" borderId="0" xfId="1" applyNumberFormat="1" applyFont="1" applyAlignment="1">
      <alignment horizontal="left" vertical="top"/>
    </xf>
    <xf numFmtId="1" fontId="42" fillId="0" borderId="36" xfId="1" applyNumberFormat="1" applyFont="1" applyBorder="1" applyAlignment="1">
      <alignment horizontal="left" vertical="top"/>
    </xf>
    <xf numFmtId="49" fontId="42" fillId="0" borderId="0" xfId="1" applyNumberFormat="1" applyFont="1" applyAlignment="1">
      <alignment horizontal="left" vertical="top"/>
    </xf>
    <xf numFmtId="0" fontId="42" fillId="0" borderId="28" xfId="1" applyFont="1" applyBorder="1" applyAlignment="1">
      <alignment horizontal="left" vertical="top" wrapText="1"/>
    </xf>
    <xf numFmtId="0" fontId="42" fillId="0" borderId="28" xfId="1" applyFont="1" applyBorder="1" applyAlignment="1">
      <alignment horizontal="center" vertical="center" wrapText="1"/>
    </xf>
    <xf numFmtId="165" fontId="36" fillId="0" borderId="28" xfId="12" applyFont="1" applyBorder="1" applyAlignment="1">
      <alignment horizontal="right" vertical="center" wrapText="1"/>
    </xf>
    <xf numFmtId="2" fontId="42" fillId="0" borderId="28" xfId="1" applyNumberFormat="1" applyFont="1" applyBorder="1" applyAlignment="1" applyProtection="1">
      <alignment horizontal="center" vertical="top"/>
      <protection locked="0"/>
    </xf>
    <xf numFmtId="1" fontId="42" fillId="0" borderId="28" xfId="1" applyNumberFormat="1" applyFont="1" applyBorder="1" applyAlignment="1" applyProtection="1">
      <alignment horizontal="center" vertical="top"/>
      <protection locked="0"/>
    </xf>
    <xf numFmtId="166" fontId="42" fillId="0" borderId="28" xfId="1" applyNumberFormat="1" applyFont="1" applyBorder="1" applyAlignment="1" applyProtection="1">
      <alignment horizontal="center" vertical="top"/>
      <protection locked="0"/>
    </xf>
    <xf numFmtId="2" fontId="42" fillId="0" borderId="28" xfId="1" applyNumberFormat="1" applyFont="1" applyBorder="1" applyAlignment="1" applyProtection="1">
      <alignment horizontal="center" vertical="center"/>
      <protection locked="0"/>
    </xf>
    <xf numFmtId="1" fontId="42" fillId="0" borderId="6" xfId="1" applyNumberFormat="1" applyFont="1" applyBorder="1" applyAlignment="1">
      <alignment horizontal="center" vertical="top"/>
    </xf>
    <xf numFmtId="1" fontId="42" fillId="0" borderId="37" xfId="1" applyNumberFormat="1" applyFont="1" applyBorder="1" applyAlignment="1">
      <alignment horizontal="center" vertical="top"/>
    </xf>
    <xf numFmtId="0" fontId="4" fillId="0" borderId="0" xfId="1" applyAlignment="1" applyProtection="1">
      <alignment horizontal="center"/>
      <protection locked="0"/>
    </xf>
    <xf numFmtId="1" fontId="36" fillId="0" borderId="0" xfId="1" applyNumberFormat="1" applyFont="1" applyAlignment="1">
      <alignment horizontal="left" vertical="top"/>
    </xf>
    <xf numFmtId="1" fontId="36" fillId="0" borderId="36" xfId="1" applyNumberFormat="1" applyFont="1" applyBorder="1" applyAlignment="1">
      <alignment horizontal="left" vertical="top"/>
    </xf>
    <xf numFmtId="49" fontId="36" fillId="0" borderId="0" xfId="1" applyNumberFormat="1" applyFont="1" applyAlignment="1">
      <alignment horizontal="left" vertical="top"/>
    </xf>
    <xf numFmtId="0" fontId="36" fillId="0" borderId="28" xfId="1" applyFont="1" applyBorder="1" applyAlignment="1">
      <alignment horizontal="left" vertical="top" wrapText="1"/>
    </xf>
    <xf numFmtId="0" fontId="36" fillId="0" borderId="28" xfId="1" applyFont="1" applyBorder="1" applyAlignment="1">
      <alignment horizontal="center" vertical="center" wrapText="1"/>
    </xf>
    <xf numFmtId="2" fontId="36" fillId="0" borderId="28" xfId="1" applyNumberFormat="1" applyFont="1" applyBorder="1" applyAlignment="1" applyProtection="1">
      <alignment horizontal="center" vertical="top"/>
      <protection locked="0"/>
    </xf>
    <xf numFmtId="1" fontId="36" fillId="0" borderId="28" xfId="1" applyNumberFormat="1" applyFont="1" applyBorder="1" applyAlignment="1" applyProtection="1">
      <alignment horizontal="center" vertical="top"/>
      <protection locked="0"/>
    </xf>
    <xf numFmtId="2" fontId="36" fillId="0" borderId="28" xfId="1" applyNumberFormat="1" applyFont="1" applyBorder="1" applyAlignment="1" applyProtection="1">
      <alignment horizontal="center" vertical="center"/>
      <protection locked="0"/>
    </xf>
    <xf numFmtId="1" fontId="36" fillId="0" borderId="6" xfId="1" applyNumberFormat="1" applyFont="1" applyBorder="1" applyAlignment="1">
      <alignment horizontal="center" vertical="top"/>
    </xf>
    <xf numFmtId="1" fontId="36" fillId="0" borderId="37" xfId="1" applyNumberFormat="1" applyFont="1" applyBorder="1" applyAlignment="1">
      <alignment horizontal="center" vertical="top"/>
    </xf>
    <xf numFmtId="0" fontId="42" fillId="0" borderId="0" xfId="1" applyFont="1" applyAlignment="1">
      <alignment horizontal="left" vertical="top" wrapText="1"/>
    </xf>
    <xf numFmtId="0" fontId="42" fillId="0" borderId="36" xfId="1" applyFont="1" applyBorder="1" applyAlignment="1">
      <alignment horizontal="left" vertical="top" wrapText="1"/>
    </xf>
    <xf numFmtId="49" fontId="42" fillId="0" borderId="28" xfId="1" applyNumberFormat="1" applyFont="1" applyBorder="1" applyAlignment="1">
      <alignment horizontal="left" vertical="top" wrapText="1"/>
    </xf>
    <xf numFmtId="0" fontId="42" fillId="0" borderId="28" xfId="1" applyFont="1" applyBorder="1" applyAlignment="1">
      <alignment horizontal="center" vertical="top" wrapText="1"/>
    </xf>
    <xf numFmtId="1" fontId="42" fillId="0" borderId="37" xfId="1" applyNumberFormat="1" applyFont="1" applyBorder="1" applyAlignment="1">
      <alignment horizontal="center" vertical="top" wrapText="1"/>
    </xf>
    <xf numFmtId="1" fontId="44" fillId="11" borderId="0" xfId="1" applyNumberFormat="1" applyFont="1" applyFill="1" applyAlignment="1">
      <alignment horizontal="left" vertical="top"/>
    </xf>
    <xf numFmtId="0" fontId="35" fillId="11" borderId="0" xfId="1" applyFont="1" applyFill="1" applyAlignment="1" applyProtection="1">
      <alignment horizontal="left" vertical="top" wrapText="1"/>
      <protection locked="0"/>
    </xf>
    <xf numFmtId="49" fontId="35" fillId="11" borderId="0" xfId="1" applyNumberFormat="1" applyFont="1" applyFill="1" applyAlignment="1" applyProtection="1">
      <alignment horizontal="left" vertical="top" wrapText="1"/>
      <protection locked="0"/>
    </xf>
    <xf numFmtId="0" fontId="35" fillId="11" borderId="0" xfId="1" applyFont="1" applyFill="1" applyAlignment="1" applyProtection="1">
      <alignment horizontal="center" vertical="center" wrapText="1"/>
      <protection locked="0"/>
    </xf>
    <xf numFmtId="2" fontId="26" fillId="11" borderId="0" xfId="1" applyNumberFormat="1" applyFont="1" applyFill="1" applyAlignment="1" applyProtection="1">
      <alignment horizontal="center" vertical="top"/>
      <protection locked="0"/>
    </xf>
    <xf numFmtId="1" fontId="26" fillId="11" borderId="0" xfId="1" applyNumberFormat="1" applyFont="1" applyFill="1" applyAlignment="1" applyProtection="1">
      <alignment horizontal="center" vertical="top"/>
      <protection locked="0"/>
    </xf>
    <xf numFmtId="0" fontId="26" fillId="11" borderId="0" xfId="1" applyFont="1" applyFill="1" applyAlignment="1" applyProtection="1">
      <alignment horizontal="center" vertical="top"/>
      <protection locked="0"/>
    </xf>
    <xf numFmtId="0" fontId="26" fillId="11" borderId="0" xfId="1" applyFont="1" applyFill="1" applyAlignment="1" applyProtection="1">
      <alignment horizontal="center" vertical="center"/>
      <protection locked="0"/>
    </xf>
    <xf numFmtId="0" fontId="26" fillId="11" borderId="6" xfId="1" applyFont="1" applyFill="1" applyBorder="1" applyAlignment="1" applyProtection="1">
      <alignment horizontal="center" vertical="top"/>
      <protection locked="0"/>
    </xf>
    <xf numFmtId="0" fontId="36" fillId="0" borderId="0" xfId="1" applyFont="1" applyAlignment="1">
      <alignment horizontal="left" vertical="top" wrapText="1"/>
    </xf>
    <xf numFmtId="0" fontId="36" fillId="0" borderId="36" xfId="1" applyFont="1" applyBorder="1" applyAlignment="1">
      <alignment horizontal="left" vertical="top" wrapText="1"/>
    </xf>
    <xf numFmtId="49" fontId="36" fillId="0" borderId="28" xfId="1" applyNumberFormat="1" applyFont="1" applyBorder="1" applyAlignment="1">
      <alignment horizontal="left" vertical="top" wrapText="1"/>
    </xf>
    <xf numFmtId="0" fontId="36" fillId="0" borderId="28" xfId="1" applyFont="1" applyBorder="1" applyAlignment="1">
      <alignment horizontal="center" vertical="top" wrapText="1"/>
    </xf>
    <xf numFmtId="1" fontId="36" fillId="0" borderId="37" xfId="1" applyNumberFormat="1" applyFont="1" applyBorder="1" applyAlignment="1">
      <alignment horizontal="center" vertical="top" wrapText="1"/>
    </xf>
    <xf numFmtId="49" fontId="41" fillId="11" borderId="0" xfId="1" applyNumberFormat="1" applyFont="1" applyFill="1" applyAlignment="1" applyProtection="1">
      <alignment horizontal="left" vertical="top" wrapText="1"/>
      <protection locked="0"/>
    </xf>
    <xf numFmtId="2" fontId="39" fillId="11" borderId="0" xfId="1" applyNumberFormat="1" applyFont="1" applyFill="1" applyAlignment="1" applyProtection="1">
      <alignment horizontal="center" vertical="top"/>
      <protection locked="0"/>
    </xf>
    <xf numFmtId="0" fontId="39" fillId="11" borderId="0" xfId="1" applyFont="1" applyFill="1" applyAlignment="1" applyProtection="1">
      <alignment horizontal="center" vertical="center"/>
      <protection locked="0"/>
    </xf>
    <xf numFmtId="0" fontId="42" fillId="0" borderId="0" xfId="1" applyFont="1" applyAlignment="1">
      <alignment horizontal="center" vertical="top" wrapText="1"/>
    </xf>
    <xf numFmtId="0" fontId="39" fillId="11" borderId="0" xfId="1" applyFont="1" applyFill="1" applyAlignment="1" applyProtection="1">
      <alignment horizontal="center" vertical="top" wrapText="1"/>
      <protection locked="0"/>
    </xf>
    <xf numFmtId="49" fontId="42" fillId="0" borderId="28" xfId="1" applyNumberFormat="1" applyFont="1" applyBorder="1" applyAlignment="1" applyProtection="1">
      <alignment horizontal="center" vertical="center"/>
      <protection locked="0"/>
    </xf>
    <xf numFmtId="49" fontId="36" fillId="0" borderId="28" xfId="1" applyNumberFormat="1" applyFont="1" applyBorder="1" applyAlignment="1" applyProtection="1">
      <alignment horizontal="center" vertical="center"/>
      <protection locked="0"/>
    </xf>
    <xf numFmtId="2" fontId="45" fillId="0" borderId="28" xfId="1" applyNumberFormat="1" applyFont="1" applyBorder="1" applyAlignment="1" applyProtection="1">
      <alignment horizontal="center" vertical="top"/>
      <protection locked="0"/>
    </xf>
    <xf numFmtId="1" fontId="42" fillId="0" borderId="37" xfId="1" applyNumberFormat="1" applyFont="1" applyBorder="1" applyAlignment="1" applyProtection="1">
      <alignment horizontal="center" vertical="center"/>
      <protection locked="0"/>
    </xf>
    <xf numFmtId="165" fontId="36" fillId="0" borderId="28" xfId="12" applyFont="1" applyBorder="1" applyAlignment="1">
      <alignment horizontal="center" vertical="center" wrapText="1"/>
    </xf>
    <xf numFmtId="2" fontId="36" fillId="0" borderId="0" xfId="1" applyNumberFormat="1" applyFont="1" applyAlignment="1" applyProtection="1">
      <alignment horizontal="center" vertical="top"/>
      <protection locked="0"/>
    </xf>
    <xf numFmtId="1" fontId="36" fillId="0" borderId="6" xfId="1" applyNumberFormat="1" applyFont="1" applyBorder="1" applyAlignment="1" applyProtection="1">
      <alignment horizontal="center" vertical="center"/>
      <protection locked="0"/>
    </xf>
    <xf numFmtId="2" fontId="42" fillId="0" borderId="36" xfId="1" applyNumberFormat="1" applyFont="1" applyBorder="1" applyAlignment="1">
      <alignment horizontal="left" vertical="top" wrapText="1"/>
    </xf>
    <xf numFmtId="2" fontId="42" fillId="0" borderId="28" xfId="1" applyNumberFormat="1" applyFont="1" applyBorder="1" applyAlignment="1">
      <alignment horizontal="left" vertical="top" wrapText="1"/>
    </xf>
    <xf numFmtId="2" fontId="42" fillId="0" borderId="28" xfId="1" applyNumberFormat="1" applyFont="1" applyBorder="1" applyAlignment="1">
      <alignment horizontal="center" vertical="top" wrapText="1"/>
    </xf>
    <xf numFmtId="1" fontId="42" fillId="0" borderId="28" xfId="1" applyNumberFormat="1" applyFont="1" applyBorder="1" applyAlignment="1" applyProtection="1">
      <alignment horizontal="center" vertical="center"/>
      <protection locked="0"/>
    </xf>
    <xf numFmtId="0" fontId="36" fillId="0" borderId="0" xfId="1" applyFont="1" applyAlignment="1">
      <alignment horizontal="left" vertical="top"/>
    </xf>
    <xf numFmtId="0" fontId="36" fillId="0" borderId="28" xfId="1" applyFont="1" applyBorder="1" applyAlignment="1" applyProtection="1">
      <alignment horizontal="left" vertical="top"/>
      <protection locked="0"/>
    </xf>
    <xf numFmtId="1" fontId="36" fillId="0" borderId="28" xfId="1" applyNumberFormat="1" applyFont="1" applyBorder="1" applyAlignment="1">
      <alignment horizontal="center" vertical="top"/>
    </xf>
    <xf numFmtId="49" fontId="36" fillId="0" borderId="28" xfId="1" applyNumberFormat="1" applyFont="1" applyBorder="1" applyAlignment="1">
      <alignment horizontal="center" vertical="top"/>
    </xf>
    <xf numFmtId="1" fontId="36" fillId="0" borderId="0" xfId="1" applyNumberFormat="1" applyFont="1" applyAlignment="1" applyProtection="1">
      <alignment horizontal="center" vertical="top"/>
      <protection locked="0"/>
    </xf>
    <xf numFmtId="1" fontId="42" fillId="0" borderId="37" xfId="1" applyNumberFormat="1" applyFont="1" applyBorder="1" applyAlignment="1">
      <alignment horizontal="center" vertical="center" wrapText="1"/>
    </xf>
    <xf numFmtId="0" fontId="42" fillId="0" borderId="28" xfId="1" applyFont="1" applyBorder="1" applyAlignment="1">
      <alignment horizontal="left" vertical="center" wrapText="1"/>
    </xf>
    <xf numFmtId="165" fontId="42" fillId="0" borderId="28" xfId="12" applyFont="1" applyFill="1" applyBorder="1" applyAlignment="1">
      <alignment horizontal="center" vertical="center" wrapText="1"/>
    </xf>
    <xf numFmtId="49" fontId="42" fillId="0" borderId="28" xfId="1" applyNumberFormat="1" applyFont="1" applyBorder="1" applyAlignment="1">
      <alignment horizontal="left" vertical="top"/>
    </xf>
    <xf numFmtId="49" fontId="39" fillId="11" borderId="0" xfId="1" applyNumberFormat="1" applyFont="1" applyFill="1" applyAlignment="1" applyProtection="1">
      <alignment horizontal="left" wrapText="1"/>
      <protection locked="0"/>
    </xf>
    <xf numFmtId="49" fontId="39" fillId="11" borderId="0" xfId="1" applyNumberFormat="1" applyFont="1" applyFill="1" applyAlignment="1" applyProtection="1">
      <alignment horizontal="center" vertical="center" wrapText="1"/>
      <protection locked="0"/>
    </xf>
    <xf numFmtId="49" fontId="39" fillId="11" borderId="0" xfId="1" applyNumberFormat="1" applyFont="1" applyFill="1" applyAlignment="1" applyProtection="1">
      <alignment horizontal="center"/>
      <protection locked="0"/>
    </xf>
    <xf numFmtId="49" fontId="39" fillId="11" borderId="0" xfId="1" applyNumberFormat="1" applyFont="1" applyFill="1" applyAlignment="1" applyProtection="1">
      <alignment horizontal="center" vertical="center"/>
      <protection locked="0"/>
    </xf>
    <xf numFmtId="1" fontId="42" fillId="0" borderId="28" xfId="1" applyNumberFormat="1" applyFont="1" applyBorder="1" applyAlignment="1">
      <alignment horizontal="left" vertical="top"/>
    </xf>
    <xf numFmtId="1" fontId="42" fillId="0" borderId="28" xfId="1" applyNumberFormat="1" applyFont="1" applyBorder="1" applyAlignment="1" applyProtection="1">
      <alignment horizontal="center" vertical="center" wrapText="1"/>
      <protection locked="0"/>
    </xf>
    <xf numFmtId="1" fontId="42" fillId="0" borderId="40" xfId="1" applyNumberFormat="1" applyFont="1" applyBorder="1" applyAlignment="1" applyProtection="1">
      <alignment horizontal="center" vertical="center" wrapText="1"/>
      <protection locked="0"/>
    </xf>
    <xf numFmtId="1" fontId="44" fillId="11" borderId="2" xfId="1" applyNumberFormat="1" applyFont="1" applyFill="1" applyBorder="1" applyAlignment="1">
      <alignment horizontal="left" vertical="top"/>
    </xf>
    <xf numFmtId="0" fontId="35" fillId="11" borderId="2" xfId="1" applyFont="1" applyFill="1" applyBorder="1" applyAlignment="1" applyProtection="1">
      <alignment horizontal="left" vertical="top" wrapText="1"/>
      <protection locked="0"/>
    </xf>
    <xf numFmtId="49" fontId="35" fillId="11" borderId="2" xfId="1" applyNumberFormat="1" applyFont="1" applyFill="1" applyBorder="1" applyAlignment="1" applyProtection="1">
      <alignment horizontal="left" vertical="top" wrapText="1"/>
      <protection locked="0"/>
    </xf>
    <xf numFmtId="0" fontId="35" fillId="11" borderId="2" xfId="1" applyFont="1" applyFill="1" applyBorder="1" applyAlignment="1" applyProtection="1">
      <alignment horizontal="center" vertical="center" wrapText="1"/>
      <protection locked="0"/>
    </xf>
    <xf numFmtId="0" fontId="26" fillId="11" borderId="2" xfId="1" applyFont="1" applyFill="1" applyBorder="1" applyAlignment="1" applyProtection="1">
      <alignment horizontal="center" vertical="top"/>
      <protection locked="0"/>
    </xf>
    <xf numFmtId="1" fontId="26" fillId="11" borderId="2" xfId="1" applyNumberFormat="1" applyFont="1" applyFill="1" applyBorder="1" applyAlignment="1" applyProtection="1">
      <alignment horizontal="center" vertical="top"/>
      <protection locked="0"/>
    </xf>
    <xf numFmtId="0" fontId="26" fillId="11" borderId="2" xfId="1" applyFont="1" applyFill="1" applyBorder="1" applyAlignment="1" applyProtection="1">
      <alignment horizontal="center" vertical="center"/>
      <protection locked="0"/>
    </xf>
    <xf numFmtId="49" fontId="36" fillId="0" borderId="28" xfId="1" applyNumberFormat="1" applyFont="1" applyBorder="1" applyAlignment="1">
      <alignment horizontal="left" vertical="top"/>
    </xf>
    <xf numFmtId="0" fontId="36" fillId="0" borderId="28" xfId="1" applyFont="1" applyBorder="1" applyAlignment="1" applyProtection="1">
      <alignment horizontal="left" vertical="top" wrapText="1"/>
      <protection locked="0"/>
    </xf>
    <xf numFmtId="0" fontId="36" fillId="0" borderId="28" xfId="1" applyFont="1" applyBorder="1" applyAlignment="1" applyProtection="1">
      <alignment horizontal="center" vertical="center"/>
      <protection locked="0"/>
    </xf>
    <xf numFmtId="49" fontId="36" fillId="0" borderId="28" xfId="1" applyNumberFormat="1" applyFont="1" applyBorder="1" applyAlignment="1" applyProtection="1">
      <alignment horizontal="center"/>
      <protection locked="0"/>
    </xf>
    <xf numFmtId="1" fontId="36" fillId="0" borderId="0" xfId="1" applyNumberFormat="1" applyFont="1" applyAlignment="1" applyProtection="1">
      <alignment horizontal="center" vertical="center"/>
      <protection locked="0"/>
    </xf>
    <xf numFmtId="49" fontId="26" fillId="11" borderId="0" xfId="1" applyNumberFormat="1" applyFont="1" applyFill="1" applyAlignment="1" applyProtection="1">
      <alignment horizontal="center" vertical="top"/>
      <protection locked="0"/>
    </xf>
    <xf numFmtId="2" fontId="26" fillId="11" borderId="0" xfId="1" applyNumberFormat="1" applyFont="1" applyFill="1" applyAlignment="1" applyProtection="1">
      <alignment horizontal="left" vertical="top"/>
      <protection locked="0"/>
    </xf>
    <xf numFmtId="2" fontId="26" fillId="11" borderId="0" xfId="1" applyNumberFormat="1" applyFont="1" applyFill="1" applyAlignment="1" applyProtection="1">
      <alignment horizontal="center" vertical="center"/>
      <protection locked="0"/>
    </xf>
    <xf numFmtId="2" fontId="36" fillId="0" borderId="36" xfId="1" applyNumberFormat="1" applyFont="1" applyBorder="1" applyAlignment="1" applyProtection="1">
      <alignment horizontal="center" vertical="top"/>
      <protection locked="0"/>
    </xf>
    <xf numFmtId="1" fontId="36" fillId="0" borderId="28" xfId="1" applyNumberFormat="1" applyFont="1" applyBorder="1" applyAlignment="1" applyProtection="1">
      <alignment horizontal="center" vertical="center"/>
      <protection locked="0"/>
    </xf>
    <xf numFmtId="1" fontId="36" fillId="0" borderId="28" xfId="1" applyNumberFormat="1" applyFont="1" applyBorder="1" applyAlignment="1" applyProtection="1">
      <alignment horizontal="left" vertical="top" wrapText="1"/>
      <protection locked="0"/>
    </xf>
    <xf numFmtId="1" fontId="44" fillId="11" borderId="36" xfId="1" applyNumberFormat="1" applyFont="1" applyFill="1" applyBorder="1" applyAlignment="1">
      <alignment horizontal="left" vertical="top"/>
    </xf>
    <xf numFmtId="0" fontId="35" fillId="11" borderId="28" xfId="1" applyFont="1" applyFill="1" applyBorder="1" applyAlignment="1" applyProtection="1">
      <alignment horizontal="left" vertical="top" wrapText="1"/>
      <protection locked="0"/>
    </xf>
    <xf numFmtId="49" fontId="35" fillId="11" borderId="28" xfId="1" applyNumberFormat="1" applyFont="1" applyFill="1" applyBorder="1" applyAlignment="1" applyProtection="1">
      <alignment horizontal="left" vertical="top" wrapText="1"/>
      <protection locked="0"/>
    </xf>
    <xf numFmtId="0" fontId="35" fillId="11" borderId="28" xfId="1" applyFont="1" applyFill="1" applyBorder="1" applyAlignment="1" applyProtection="1">
      <alignment horizontal="center" vertical="center" wrapText="1"/>
      <protection locked="0"/>
    </xf>
    <xf numFmtId="2" fontId="26" fillId="11" borderId="28" xfId="1" applyNumberFormat="1" applyFont="1" applyFill="1" applyBorder="1" applyAlignment="1" applyProtection="1">
      <alignment horizontal="center" vertical="top"/>
      <protection locked="0"/>
    </xf>
    <xf numFmtId="1" fontId="36" fillId="0" borderId="0" xfId="1" applyNumberFormat="1" applyFont="1" applyAlignment="1">
      <alignment horizontal="left" vertical="top" wrapText="1"/>
    </xf>
    <xf numFmtId="1" fontId="36" fillId="0" borderId="0" xfId="1" applyNumberFormat="1" applyFont="1" applyAlignment="1">
      <alignment horizontal="left" vertical="center" wrapText="1"/>
    </xf>
    <xf numFmtId="49" fontId="36" fillId="0" borderId="36" xfId="1" applyNumberFormat="1" applyFont="1" applyBorder="1" applyAlignment="1">
      <alignment horizontal="left" vertical="top"/>
    </xf>
    <xf numFmtId="1" fontId="36" fillId="0" borderId="36" xfId="1" applyNumberFormat="1" applyFont="1" applyBorder="1" applyAlignment="1" applyProtection="1">
      <alignment horizontal="center" vertical="top"/>
      <protection locked="0"/>
    </xf>
    <xf numFmtId="0" fontId="4" fillId="0" borderId="36" xfId="1" applyBorder="1" applyAlignment="1" applyProtection="1">
      <alignment horizontal="center"/>
      <protection locked="0"/>
    </xf>
    <xf numFmtId="1" fontId="36" fillId="0" borderId="36" xfId="1" quotePrefix="1" applyNumberFormat="1" applyFont="1" applyBorder="1" applyAlignment="1">
      <alignment horizontal="left" vertical="top" wrapText="1"/>
    </xf>
    <xf numFmtId="2" fontId="36" fillId="0" borderId="28" xfId="1" applyNumberFormat="1" applyFont="1" applyBorder="1" applyAlignment="1">
      <alignment horizontal="left" vertical="top" wrapText="1"/>
    </xf>
    <xf numFmtId="2" fontId="36" fillId="0" borderId="28" xfId="1" applyNumberFormat="1" applyFont="1" applyBorder="1" applyAlignment="1">
      <alignment horizontal="center" vertical="top" wrapText="1"/>
    </xf>
    <xf numFmtId="1" fontId="36" fillId="0" borderId="28" xfId="1" applyNumberFormat="1" applyFont="1" applyBorder="1" applyAlignment="1">
      <alignment horizontal="center" vertical="top" wrapText="1"/>
    </xf>
    <xf numFmtId="165" fontId="36" fillId="0" borderId="28" xfId="12" applyFont="1" applyBorder="1" applyAlignment="1">
      <alignment horizontal="left" vertical="center" wrapText="1"/>
    </xf>
    <xf numFmtId="0" fontId="36" fillId="0" borderId="28" xfId="1" applyFont="1" applyBorder="1" applyAlignment="1">
      <alignment horizontal="left" vertical="center" wrapText="1"/>
    </xf>
    <xf numFmtId="49" fontId="36" fillId="0" borderId="28" xfId="1" applyNumberFormat="1" applyFont="1" applyBorder="1" applyAlignment="1" applyProtection="1">
      <alignment horizontal="center" vertical="top"/>
      <protection locked="0"/>
    </xf>
    <xf numFmtId="1" fontId="36" fillId="0" borderId="0" xfId="1" applyNumberFormat="1" applyFont="1" applyAlignment="1" applyProtection="1">
      <alignment horizontal="left"/>
      <protection locked="0"/>
    </xf>
    <xf numFmtId="2" fontId="26" fillId="11" borderId="2" xfId="1" applyNumberFormat="1" applyFont="1" applyFill="1" applyBorder="1" applyAlignment="1" applyProtection="1">
      <alignment horizontal="center" vertical="top"/>
      <protection locked="0"/>
    </xf>
    <xf numFmtId="1" fontId="36" fillId="0" borderId="36" xfId="1" applyNumberFormat="1" applyFont="1" applyBorder="1" applyAlignment="1">
      <alignment horizontal="center" vertical="top"/>
    </xf>
    <xf numFmtId="1" fontId="36" fillId="0" borderId="28" xfId="1" applyNumberFormat="1" applyFont="1" applyBorder="1" applyAlignment="1">
      <alignment horizontal="left" vertical="top"/>
    </xf>
    <xf numFmtId="0" fontId="35" fillId="0" borderId="0" xfId="1" applyFont="1" applyAlignment="1">
      <alignment horizontal="center"/>
    </xf>
    <xf numFmtId="1" fontId="36" fillId="0" borderId="36" xfId="1" applyNumberFormat="1" applyFont="1" applyBorder="1" applyAlignment="1" applyProtection="1">
      <alignment horizontal="center" vertical="center"/>
      <protection locked="0"/>
    </xf>
    <xf numFmtId="0" fontId="34" fillId="0" borderId="0" xfId="6" applyFont="1" applyAlignment="1">
      <alignment vertical="center"/>
    </xf>
    <xf numFmtId="9" fontId="30" fillId="0" borderId="0" xfId="6" applyNumberFormat="1"/>
    <xf numFmtId="0" fontId="24" fillId="14" borderId="0" xfId="9" applyFont="1" applyFill="1" applyAlignment="1">
      <alignment vertical="top" wrapText="1"/>
    </xf>
    <xf numFmtId="0" fontId="24" fillId="14" borderId="0" xfId="9" applyFont="1" applyFill="1" applyAlignment="1">
      <alignment horizontal="left" vertical="top" wrapText="1"/>
    </xf>
    <xf numFmtId="1" fontId="24" fillId="14" borderId="0" xfId="9" applyNumberFormat="1" applyFont="1" applyFill="1" applyAlignment="1">
      <alignment vertical="top" wrapText="1"/>
    </xf>
    <xf numFmtId="0" fontId="24" fillId="14" borderId="41" xfId="10" applyFont="1" applyFill="1" applyBorder="1" applyAlignment="1">
      <alignment vertical="top" wrapText="1"/>
    </xf>
    <xf numFmtId="0" fontId="24" fillId="0" borderId="0" xfId="9" applyFont="1" applyFill="1" applyAlignment="1">
      <alignment vertical="top" wrapText="1"/>
    </xf>
    <xf numFmtId="2" fontId="30" fillId="0" borderId="0" xfId="6" applyNumberFormat="1"/>
    <xf numFmtId="14" fontId="0" fillId="0" borderId="0" xfId="9" applyNumberFormat="1" applyFont="1" applyAlignment="1">
      <alignment horizontal="right" vertical="top"/>
    </xf>
    <xf numFmtId="0" fontId="0" fillId="0" borderId="0" xfId="9" applyFont="1" applyAlignment="1">
      <alignment horizontal="right" vertical="top"/>
    </xf>
    <xf numFmtId="165" fontId="42" fillId="0" borderId="28" xfId="12" applyFont="1" applyBorder="1" applyAlignment="1">
      <alignment horizontal="right" vertical="center" wrapText="1"/>
    </xf>
    <xf numFmtId="1" fontId="42" fillId="0" borderId="36" xfId="1" quotePrefix="1" applyNumberFormat="1" applyFont="1" applyBorder="1" applyAlignment="1">
      <alignment horizontal="left" vertical="top" wrapText="1"/>
    </xf>
    <xf numFmtId="165" fontId="42" fillId="0" borderId="28" xfId="12" applyFont="1" applyBorder="1" applyAlignment="1">
      <alignment horizontal="center" vertical="center" wrapText="1"/>
    </xf>
    <xf numFmtId="2" fontId="0" fillId="0" borderId="0" xfId="0" applyNumberFormat="1"/>
    <xf numFmtId="0" fontId="2" fillId="0" borderId="10" xfId="0" applyFont="1" applyBorder="1" applyAlignment="1">
      <alignment horizontal="left" vertical="center" wrapText="1"/>
    </xf>
    <xf numFmtId="2" fontId="2" fillId="0" borderId="10" xfId="0" applyNumberFormat="1" applyFont="1" applyBorder="1" applyAlignment="1">
      <alignment horizontal="center" vertical="center"/>
    </xf>
    <xf numFmtId="1" fontId="2" fillId="0" borderId="10" xfId="0" applyNumberFormat="1" applyFont="1" applyBorder="1" applyAlignment="1">
      <alignment horizontal="left" vertical="center"/>
    </xf>
    <xf numFmtId="0" fontId="5" fillId="0" borderId="10" xfId="0" applyFont="1" applyBorder="1"/>
    <xf numFmtId="2" fontId="2" fillId="0" borderId="10" xfId="0" applyNumberFormat="1" applyFont="1" applyFill="1" applyBorder="1" applyAlignment="1">
      <alignment horizontal="center" vertical="center"/>
    </xf>
    <xf numFmtId="0" fontId="35" fillId="4" borderId="1" xfId="1" applyFont="1" applyFill="1" applyBorder="1" applyAlignment="1">
      <alignment horizontal="left" vertical="center" wrapText="1"/>
    </xf>
    <xf numFmtId="0" fontId="39" fillId="11" borderId="0" xfId="1" applyFont="1" applyFill="1" applyAlignment="1" applyProtection="1">
      <alignment horizontal="left" vertical="top"/>
      <protection locked="0"/>
    </xf>
    <xf numFmtId="2" fontId="42" fillId="0" borderId="28" xfId="1" applyNumberFormat="1" applyFont="1" applyBorder="1" applyAlignment="1" applyProtection="1">
      <alignment horizontal="left" vertical="top" wrapText="1"/>
      <protection locked="0"/>
    </xf>
    <xf numFmtId="2" fontId="36" fillId="0" borderId="28" xfId="1" applyNumberFormat="1" applyFont="1" applyBorder="1" applyAlignment="1" applyProtection="1">
      <alignment horizontal="left" vertical="top" wrapText="1"/>
      <protection locked="0"/>
    </xf>
    <xf numFmtId="2" fontId="26" fillId="11" borderId="0" xfId="1" applyNumberFormat="1" applyFont="1" applyFill="1" applyAlignment="1" applyProtection="1">
      <alignment horizontal="left" vertical="top" wrapText="1"/>
      <protection locked="0"/>
    </xf>
    <xf numFmtId="0" fontId="39" fillId="11" borderId="0" xfId="1" applyFont="1" applyFill="1" applyAlignment="1" applyProtection="1">
      <alignment horizontal="left" vertical="top" wrapText="1"/>
      <protection locked="0"/>
    </xf>
    <xf numFmtId="2" fontId="39" fillId="11" borderId="0" xfId="1" applyNumberFormat="1" applyFont="1" applyFill="1" applyAlignment="1" applyProtection="1">
      <alignment horizontal="left" vertical="top" wrapText="1"/>
      <protection locked="0"/>
    </xf>
    <xf numFmtId="2" fontId="36" fillId="0" borderId="0" xfId="1" applyNumberFormat="1" applyFont="1" applyAlignment="1" applyProtection="1">
      <alignment horizontal="left" vertical="top"/>
      <protection locked="0"/>
    </xf>
    <xf numFmtId="2" fontId="42" fillId="0" borderId="0" xfId="1" applyNumberFormat="1" applyFont="1" applyAlignment="1" applyProtection="1">
      <alignment horizontal="left" vertical="top" wrapText="1"/>
      <protection locked="0"/>
    </xf>
    <xf numFmtId="1" fontId="42" fillId="0" borderId="28" xfId="1" applyNumberFormat="1" applyFont="1" applyBorder="1" applyAlignment="1">
      <alignment horizontal="center" vertical="top" wrapText="1"/>
    </xf>
    <xf numFmtId="49" fontId="39" fillId="11" borderId="6" xfId="1" applyNumberFormat="1" applyFont="1" applyFill="1" applyBorder="1" applyAlignment="1" applyProtection="1">
      <alignment horizontal="center" vertical="center"/>
      <protection locked="0"/>
    </xf>
    <xf numFmtId="49" fontId="42" fillId="0" borderId="40" xfId="1" applyNumberFormat="1" applyFont="1" applyBorder="1" applyAlignment="1">
      <alignment horizontal="left" vertical="top" wrapText="1"/>
    </xf>
    <xf numFmtId="0" fontId="39" fillId="11" borderId="0" xfId="1" applyFont="1" applyFill="1" applyAlignment="1" applyProtection="1">
      <alignment horizontal="left" vertical="center"/>
      <protection locked="0"/>
    </xf>
    <xf numFmtId="0" fontId="39" fillId="11" borderId="6" xfId="1" applyFont="1" applyFill="1" applyBorder="1" applyAlignment="1" applyProtection="1">
      <alignment horizontal="center" vertical="center"/>
      <protection locked="0"/>
    </xf>
    <xf numFmtId="0" fontId="41" fillId="0" borderId="0" xfId="1" applyFont="1" applyAlignment="1">
      <alignment horizontal="center"/>
    </xf>
    <xf numFmtId="0" fontId="42" fillId="0" borderId="36" xfId="1" applyFont="1" applyBorder="1" applyAlignment="1">
      <alignment horizontal="left" vertical="top"/>
    </xf>
    <xf numFmtId="0" fontId="42" fillId="0" borderId="28" xfId="1" applyFont="1" applyBorder="1" applyAlignment="1" applyProtection="1">
      <alignment horizontal="left" vertical="top" wrapText="1"/>
      <protection locked="0"/>
    </xf>
    <xf numFmtId="165" fontId="42" fillId="13" borderId="28" xfId="12" applyFont="1" applyFill="1" applyBorder="1" applyAlignment="1">
      <alignment horizontal="right" vertical="center" wrapText="1"/>
    </xf>
    <xf numFmtId="49" fontId="42" fillId="0" borderId="28" xfId="1" applyNumberFormat="1" applyFont="1" applyBorder="1" applyAlignment="1" applyProtection="1">
      <alignment horizontal="center" vertical="top" wrapText="1"/>
      <protection locked="0"/>
    </xf>
    <xf numFmtId="2" fontId="42" fillId="0" borderId="38" xfId="1" applyNumberFormat="1" applyFont="1" applyBorder="1" applyAlignment="1" applyProtection="1">
      <alignment horizontal="left" vertical="center"/>
      <protection locked="0"/>
    </xf>
    <xf numFmtId="1" fontId="42" fillId="0" borderId="0" xfId="1" applyNumberFormat="1" applyFont="1" applyAlignment="1">
      <alignment horizontal="center" vertical="top" wrapText="1"/>
    </xf>
    <xf numFmtId="1" fontId="52" fillId="0" borderId="0" xfId="1" applyNumberFormat="1" applyFont="1" applyAlignment="1" applyProtection="1">
      <alignment horizontal="center"/>
      <protection locked="0"/>
    </xf>
    <xf numFmtId="1" fontId="42" fillId="0" borderId="38" xfId="1" applyNumberFormat="1" applyFont="1" applyBorder="1" applyAlignment="1">
      <alignment horizontal="left" vertical="top"/>
    </xf>
    <xf numFmtId="2" fontId="42" fillId="0" borderId="38" xfId="1" applyNumberFormat="1" applyFont="1" applyBorder="1" applyAlignment="1" applyProtection="1">
      <alignment horizontal="center" vertical="center"/>
      <protection locked="0"/>
    </xf>
    <xf numFmtId="0" fontId="26" fillId="11" borderId="2" xfId="1" applyFont="1" applyFill="1" applyBorder="1" applyAlignment="1" applyProtection="1">
      <alignment horizontal="left" vertical="top" wrapText="1"/>
      <protection locked="0"/>
    </xf>
    <xf numFmtId="0" fontId="26" fillId="11" borderId="8" xfId="1" applyFont="1" applyFill="1" applyBorder="1" applyAlignment="1" applyProtection="1">
      <alignment horizontal="center" vertical="center"/>
      <protection locked="0"/>
    </xf>
    <xf numFmtId="49" fontId="36" fillId="0" borderId="28" xfId="1" applyNumberFormat="1" applyFont="1" applyBorder="1" applyAlignment="1" applyProtection="1">
      <alignment horizontal="left" vertical="top" wrapText="1"/>
      <protection locked="0"/>
    </xf>
    <xf numFmtId="0" fontId="26" fillId="11" borderId="6" xfId="1" applyFont="1" applyFill="1" applyBorder="1" applyAlignment="1" applyProtection="1">
      <alignment horizontal="center" vertical="center"/>
      <protection locked="0"/>
    </xf>
    <xf numFmtId="0" fontId="36" fillId="0" borderId="0" xfId="1" applyFont="1" applyAlignment="1" applyProtection="1">
      <alignment horizontal="left" vertical="top" wrapText="1"/>
      <protection locked="0"/>
    </xf>
    <xf numFmtId="1" fontId="4" fillId="0" borderId="28" xfId="1" applyNumberFormat="1" applyBorder="1" applyAlignment="1" applyProtection="1">
      <alignment horizontal="left" vertical="top" wrapText="1"/>
      <protection locked="0"/>
    </xf>
    <xf numFmtId="2" fontId="26" fillId="11" borderId="28" xfId="1" applyNumberFormat="1" applyFont="1" applyFill="1" applyBorder="1" applyAlignment="1" applyProtection="1">
      <alignment horizontal="left" vertical="top" wrapText="1"/>
      <protection locked="0"/>
    </xf>
    <xf numFmtId="2" fontId="26" fillId="11" borderId="37" xfId="1" applyNumberFormat="1" applyFont="1" applyFill="1" applyBorder="1" applyAlignment="1" applyProtection="1">
      <alignment horizontal="center" vertical="top"/>
      <protection locked="0"/>
    </xf>
    <xf numFmtId="0" fontId="4" fillId="0" borderId="28" xfId="1" applyBorder="1" applyAlignment="1" applyProtection="1">
      <alignment horizontal="left" vertical="top" wrapText="1"/>
      <protection locked="0"/>
    </xf>
    <xf numFmtId="2" fontId="26" fillId="11" borderId="6" xfId="1" applyNumberFormat="1" applyFont="1" applyFill="1" applyBorder="1" applyAlignment="1" applyProtection="1">
      <alignment horizontal="center" vertical="top"/>
      <protection locked="0"/>
    </xf>
    <xf numFmtId="49" fontId="26" fillId="0" borderId="28" xfId="1" applyNumberFormat="1" applyFont="1" applyBorder="1" applyAlignment="1" applyProtection="1">
      <alignment horizontal="left" wrapText="1"/>
      <protection locked="0"/>
    </xf>
    <xf numFmtId="1" fontId="36" fillId="0" borderId="28" xfId="1" applyNumberFormat="1" applyFont="1" applyBorder="1" applyAlignment="1" applyProtection="1">
      <alignment horizontal="left" vertical="center" wrapText="1"/>
      <protection locked="0"/>
    </xf>
    <xf numFmtId="1" fontId="36" fillId="0" borderId="37" xfId="1" applyNumberFormat="1" applyFont="1" applyBorder="1" applyAlignment="1" applyProtection="1">
      <alignment horizontal="center" vertical="center"/>
      <protection locked="0"/>
    </xf>
    <xf numFmtId="0" fontId="35" fillId="0" borderId="0" xfId="1" applyFont="1" applyAlignment="1">
      <alignment horizontal="left" wrapText="1"/>
    </xf>
    <xf numFmtId="0" fontId="36" fillId="0" borderId="0" xfId="1" applyFont="1" applyAlignment="1">
      <alignment horizontal="left" vertical="center" wrapText="1"/>
    </xf>
    <xf numFmtId="1" fontId="42" fillId="0" borderId="28" xfId="1" applyNumberFormat="1" applyFont="1" applyBorder="1" applyAlignment="1" applyProtection="1">
      <alignment horizontal="left" vertical="center" wrapText="1"/>
      <protection locked="0"/>
    </xf>
    <xf numFmtId="49" fontId="42" fillId="0" borderId="28" xfId="1" applyNumberFormat="1" applyFont="1" applyBorder="1" applyAlignment="1" applyProtection="1">
      <alignment horizontal="center" vertical="top"/>
      <protection locked="0"/>
    </xf>
    <xf numFmtId="0" fontId="4" fillId="0" borderId="0" xfId="1" applyAlignment="1" applyProtection="1">
      <alignment horizontal="left" wrapText="1"/>
      <protection locked="0"/>
    </xf>
    <xf numFmtId="49" fontId="36" fillId="0" borderId="0" xfId="1" applyNumberFormat="1" applyFont="1" applyAlignment="1">
      <alignment horizontal="left" vertical="top" wrapText="1"/>
    </xf>
    <xf numFmtId="2" fontId="26" fillId="11" borderId="2" xfId="1" applyNumberFormat="1" applyFont="1" applyFill="1" applyBorder="1" applyAlignment="1" applyProtection="1">
      <alignment horizontal="left" vertical="top" wrapText="1"/>
      <protection locked="0"/>
    </xf>
    <xf numFmtId="1" fontId="36" fillId="0" borderId="36" xfId="1" applyNumberFormat="1" applyFont="1" applyBorder="1" applyAlignment="1">
      <alignment horizontal="left" vertical="top" wrapText="1"/>
    </xf>
    <xf numFmtId="0" fontId="4" fillId="0" borderId="0" xfId="1" applyAlignment="1" applyProtection="1">
      <alignment horizontal="left" vertical="top" wrapText="1"/>
      <protection locked="0"/>
    </xf>
    <xf numFmtId="0" fontId="26" fillId="11" borderId="0" xfId="1" applyFont="1" applyFill="1" applyAlignment="1" applyProtection="1">
      <alignment horizontal="left" vertical="top" wrapText="1"/>
      <protection locked="0"/>
    </xf>
    <xf numFmtId="49" fontId="36" fillId="0" borderId="36" xfId="1" applyNumberFormat="1" applyFont="1" applyBorder="1" applyAlignment="1">
      <alignment horizontal="left" vertical="top" wrapText="1"/>
    </xf>
    <xf numFmtId="49" fontId="5" fillId="9" borderId="10" xfId="0" applyNumberFormat="1" applyFont="1" applyFill="1" applyBorder="1" applyProtection="1">
      <protection locked="0"/>
    </xf>
    <xf numFmtId="49" fontId="5" fillId="0" borderId="10" xfId="0" applyNumberFormat="1" applyFont="1" applyBorder="1" applyProtection="1">
      <protection locked="0"/>
    </xf>
    <xf numFmtId="49" fontId="5" fillId="0" borderId="0" xfId="0" applyNumberFormat="1" applyFont="1"/>
    <xf numFmtId="49" fontId="5" fillId="0" borderId="10" xfId="0" applyNumberFormat="1" applyFont="1" applyFill="1" applyBorder="1" applyProtection="1">
      <protection locked="0"/>
    </xf>
    <xf numFmtId="0" fontId="5" fillId="0" borderId="10" xfId="0" applyFont="1" applyFill="1" applyBorder="1"/>
    <xf numFmtId="2" fontId="2" fillId="0" borderId="10" xfId="0" applyNumberFormat="1" applyFont="1" applyBorder="1" applyAlignment="1">
      <alignment horizontal="left" vertical="center"/>
    </xf>
    <xf numFmtId="165" fontId="36" fillId="0" borderId="0" xfId="12" applyFont="1" applyBorder="1" applyAlignment="1">
      <alignment horizontal="right" vertical="center" wrapText="1"/>
    </xf>
    <xf numFmtId="165" fontId="36" fillId="0" borderId="36" xfId="12" applyFont="1" applyBorder="1" applyAlignment="1">
      <alignment horizontal="right" vertical="center" wrapText="1"/>
    </xf>
    <xf numFmtId="165" fontId="36" fillId="12" borderId="28" xfId="12" applyFont="1" applyFill="1" applyBorder="1" applyAlignment="1">
      <alignment horizontal="right" vertical="center" wrapText="1"/>
    </xf>
    <xf numFmtId="0" fontId="32" fillId="10" borderId="6" xfId="14" applyFont="1" applyBorder="1" applyAlignment="1">
      <alignment horizontal="center" vertical="center" wrapText="1"/>
    </xf>
    <xf numFmtId="0" fontId="33" fillId="0" borderId="0" xfId="15" applyFont="1" applyAlignment="1">
      <alignment horizontal="left" vertical="center" readingOrder="1"/>
    </xf>
    <xf numFmtId="0" fontId="30" fillId="0" borderId="0" xfId="15"/>
    <xf numFmtId="0" fontId="35" fillId="10" borderId="35" xfId="14" applyFont="1" applyBorder="1" applyAlignment="1">
      <alignment horizontal="center" vertical="center" wrapText="1"/>
    </xf>
    <xf numFmtId="9" fontId="41" fillId="11" borderId="0" xfId="16" applyFont="1" applyFill="1" applyBorder="1" applyAlignment="1" applyProtection="1">
      <alignment horizontal="right" vertical="center" wrapText="1"/>
      <protection locked="0"/>
    </xf>
    <xf numFmtId="0" fontId="43" fillId="10" borderId="35" xfId="14" applyFont="1" applyBorder="1" applyAlignment="1">
      <alignment horizontal="center" vertical="center" wrapText="1"/>
    </xf>
    <xf numFmtId="14" fontId="35" fillId="10" borderId="35" xfId="14" applyNumberFormat="1" applyFont="1" applyBorder="1" applyAlignment="1">
      <alignment horizontal="center" vertical="center" wrapText="1"/>
    </xf>
    <xf numFmtId="166" fontId="36" fillId="0" borderId="28" xfId="1" applyNumberFormat="1" applyFont="1" applyBorder="1" applyAlignment="1" applyProtection="1">
      <alignment horizontal="center" vertical="top"/>
      <protection locked="0"/>
    </xf>
    <xf numFmtId="9" fontId="35" fillId="11" borderId="0" xfId="16" applyFont="1" applyFill="1" applyBorder="1" applyAlignment="1" applyProtection="1">
      <alignment horizontal="right" vertical="center" wrapText="1"/>
      <protection locked="0"/>
    </xf>
    <xf numFmtId="166" fontId="26" fillId="11" borderId="0" xfId="1" applyNumberFormat="1" applyFont="1" applyFill="1" applyAlignment="1" applyProtection="1">
      <alignment horizontal="center" vertical="top"/>
      <protection locked="0"/>
    </xf>
    <xf numFmtId="166" fontId="39" fillId="11" borderId="0" xfId="1" applyNumberFormat="1" applyFont="1" applyFill="1" applyAlignment="1" applyProtection="1">
      <alignment horizontal="center" vertical="top"/>
      <protection locked="0"/>
    </xf>
    <xf numFmtId="166" fontId="42" fillId="0" borderId="28" xfId="1" applyNumberFormat="1" applyFont="1" applyBorder="1" applyAlignment="1">
      <alignment horizontal="center" vertical="top" wrapText="1"/>
    </xf>
    <xf numFmtId="166" fontId="41" fillId="11" borderId="0" xfId="1" applyNumberFormat="1" applyFont="1" applyFill="1" applyAlignment="1" applyProtection="1">
      <alignment horizontal="left" vertical="top" wrapText="1"/>
      <protection locked="0"/>
    </xf>
    <xf numFmtId="0" fontId="4" fillId="0" borderId="0" xfId="15" applyFont="1"/>
    <xf numFmtId="14" fontId="46" fillId="10" borderId="35" xfId="14" applyNumberFormat="1" applyFont="1" applyBorder="1" applyAlignment="1">
      <alignment horizontal="center" vertical="center" wrapText="1"/>
    </xf>
    <xf numFmtId="9" fontId="39" fillId="11" borderId="0" xfId="16" applyFont="1" applyFill="1" applyBorder="1" applyAlignment="1" applyProtection="1">
      <alignment horizontal="right" vertical="center" wrapText="1"/>
      <protection locked="0"/>
    </xf>
    <xf numFmtId="0" fontId="30" fillId="0" borderId="6" xfId="15" applyBorder="1"/>
    <xf numFmtId="9" fontId="35" fillId="11" borderId="2" xfId="16" applyFont="1" applyFill="1" applyBorder="1" applyAlignment="1" applyProtection="1">
      <alignment horizontal="right" vertical="center" wrapText="1"/>
      <protection locked="0"/>
    </xf>
    <xf numFmtId="9" fontId="26" fillId="11" borderId="0" xfId="16" applyFont="1" applyFill="1" applyBorder="1" applyAlignment="1" applyProtection="1">
      <alignment horizontal="right" vertical="center"/>
      <protection locked="0"/>
    </xf>
    <xf numFmtId="9" fontId="35" fillId="11" borderId="28" xfId="16" applyFont="1" applyFill="1" applyBorder="1" applyAlignment="1" applyProtection="1">
      <alignment horizontal="right" vertical="center" wrapText="1"/>
      <protection locked="0"/>
    </xf>
    <xf numFmtId="0" fontId="41" fillId="10" borderId="35" xfId="14" applyFont="1" applyBorder="1" applyAlignment="1">
      <alignment horizontal="center" vertical="center" wrapText="1"/>
    </xf>
    <xf numFmtId="0" fontId="36" fillId="0" borderId="0" xfId="15" applyFont="1" applyAlignment="1">
      <alignment vertical="center" wrapText="1"/>
    </xf>
    <xf numFmtId="49" fontId="36" fillId="0" borderId="0" xfId="15" applyNumberFormat="1" applyFont="1" applyAlignment="1">
      <alignment vertical="center" wrapText="1"/>
    </xf>
    <xf numFmtId="0" fontId="36" fillId="0" borderId="0" xfId="15" applyFont="1" applyAlignment="1">
      <alignment horizontal="left" vertical="center" wrapText="1"/>
    </xf>
    <xf numFmtId="14" fontId="26" fillId="10" borderId="35" xfId="14" applyNumberFormat="1" applyFont="1" applyBorder="1" applyAlignment="1">
      <alignment horizontal="center" vertical="center" wrapText="1"/>
    </xf>
    <xf numFmtId="14" fontId="41" fillId="10" borderId="35" xfId="14" applyNumberFormat="1" applyFont="1" applyBorder="1" applyAlignment="1">
      <alignment horizontal="center" vertical="center" wrapText="1"/>
    </xf>
    <xf numFmtId="1" fontId="4" fillId="0" borderId="36" xfId="1" quotePrefix="1" applyNumberFormat="1" applyBorder="1" applyAlignment="1">
      <alignment horizontal="left" vertical="top" wrapText="1"/>
    </xf>
    <xf numFmtId="1" fontId="47" fillId="0" borderId="28" xfId="1" applyNumberFormat="1" applyFont="1" applyBorder="1" applyAlignment="1" applyProtection="1">
      <alignment horizontal="center" vertical="top"/>
      <protection locked="0"/>
    </xf>
    <xf numFmtId="9" fontId="36" fillId="0" borderId="28" xfId="16" applyFont="1" applyFill="1" applyBorder="1" applyAlignment="1">
      <alignment horizontal="left" vertical="top" wrapText="1"/>
    </xf>
    <xf numFmtId="0" fontId="36" fillId="4" borderId="28" xfId="1" applyFont="1" applyFill="1" applyBorder="1" applyAlignment="1">
      <alignment horizontal="left" vertical="top" wrapText="1"/>
    </xf>
    <xf numFmtId="2" fontId="36" fillId="4" borderId="28" xfId="1" applyNumberFormat="1" applyFont="1" applyFill="1" applyBorder="1" applyAlignment="1" applyProtection="1">
      <alignment horizontal="center" vertical="top"/>
      <protection locked="0"/>
    </xf>
    <xf numFmtId="1" fontId="36" fillId="4" borderId="28" xfId="1" applyNumberFormat="1" applyFont="1" applyFill="1" applyBorder="1" applyAlignment="1" applyProtection="1">
      <alignment horizontal="center" vertical="top"/>
      <protection locked="0"/>
    </xf>
    <xf numFmtId="49" fontId="36" fillId="4" borderId="28" xfId="1" applyNumberFormat="1" applyFont="1" applyFill="1" applyBorder="1" applyAlignment="1">
      <alignment horizontal="left" vertical="top" wrapText="1"/>
    </xf>
    <xf numFmtId="1" fontId="36" fillId="4" borderId="28" xfId="1" applyNumberFormat="1" applyFont="1" applyFill="1" applyBorder="1" applyAlignment="1" applyProtection="1">
      <alignment horizontal="center" vertical="center"/>
      <protection locked="0"/>
    </xf>
    <xf numFmtId="1" fontId="36" fillId="4" borderId="37" xfId="1" applyNumberFormat="1" applyFont="1" applyFill="1" applyBorder="1" applyAlignment="1">
      <alignment horizontal="center" vertical="top"/>
    </xf>
    <xf numFmtId="165" fontId="36" fillId="0" borderId="0" xfId="12" applyFont="1" applyFill="1" applyBorder="1" applyAlignment="1">
      <alignment horizontal="right" vertical="top" wrapText="1"/>
    </xf>
    <xf numFmtId="0" fontId="41" fillId="0" borderId="0" xfId="15" applyFont="1"/>
    <xf numFmtId="49" fontId="30" fillId="0" borderId="0" xfId="15" applyNumberFormat="1"/>
    <xf numFmtId="0" fontId="30" fillId="0" borderId="0" xfId="15" applyAlignment="1">
      <alignment horizontal="left"/>
    </xf>
    <xf numFmtId="0" fontId="30" fillId="0" borderId="0" xfId="15" applyAlignment="1">
      <alignment horizontal="left" wrapText="1"/>
    </xf>
    <xf numFmtId="9" fontId="0" fillId="0" borderId="0" xfId="16" applyFont="1" applyAlignment="1">
      <alignment horizontal="right"/>
    </xf>
    <xf numFmtId="165" fontId="47" fillId="0" borderId="28" xfId="12" applyFont="1" applyBorder="1" applyAlignment="1">
      <alignment horizontal="right" vertical="center" wrapText="1"/>
    </xf>
    <xf numFmtId="0" fontId="2" fillId="13" borderId="12" xfId="0" applyNumberFormat="1" applyFont="1" applyFill="1" applyBorder="1" applyAlignment="1" applyProtection="1">
      <alignment horizontal="center" vertical="center"/>
      <protection locked="0"/>
    </xf>
    <xf numFmtId="0" fontId="2" fillId="15" borderId="12" xfId="0" applyNumberFormat="1" applyFont="1" applyFill="1" applyBorder="1" applyAlignment="1" applyProtection="1">
      <alignment horizontal="center" vertical="center"/>
      <protection locked="0"/>
    </xf>
    <xf numFmtId="0" fontId="53" fillId="0" borderId="4" xfId="16" applyNumberFormat="1" applyFont="1" applyFill="1" applyBorder="1" applyAlignment="1">
      <alignment horizontal="left" vertical="center"/>
    </xf>
    <xf numFmtId="1" fontId="47" fillId="0" borderId="0" xfId="1" applyNumberFormat="1" applyFont="1" applyAlignment="1">
      <alignment horizontal="left" vertical="top"/>
    </xf>
    <xf numFmtId="0" fontId="36" fillId="0" borderId="0" xfId="1" applyFont="1" applyAlignment="1">
      <alignment horizontal="center" vertical="center" wrapText="1"/>
    </xf>
    <xf numFmtId="2" fontId="36" fillId="0" borderId="0" xfId="1" applyNumberFormat="1" applyFont="1" applyAlignment="1" applyProtection="1">
      <alignment horizontal="left" vertical="top" wrapText="1"/>
      <protection locked="0"/>
    </xf>
    <xf numFmtId="49" fontId="36" fillId="0" borderId="0" xfId="1" applyNumberFormat="1" applyFont="1" applyAlignment="1" applyProtection="1">
      <alignment horizontal="center" vertical="center"/>
      <protection locked="0"/>
    </xf>
    <xf numFmtId="0" fontId="47" fillId="0" borderId="0" xfId="1" applyFont="1" applyAlignment="1">
      <alignment horizontal="left" vertical="top"/>
    </xf>
    <xf numFmtId="2" fontId="47" fillId="0" borderId="28" xfId="1" applyNumberFormat="1" applyFont="1" applyBorder="1" applyAlignment="1" applyProtection="1">
      <alignment horizontal="center" vertical="top"/>
      <protection locked="0"/>
    </xf>
    <xf numFmtId="1" fontId="47" fillId="0" borderId="0" xfId="1" applyNumberFormat="1" applyFont="1" applyAlignment="1" applyProtection="1">
      <alignment horizontal="center" vertical="center"/>
      <protection locked="0"/>
    </xf>
    <xf numFmtId="49" fontId="36" fillId="0" borderId="36" xfId="1" applyNumberFormat="1" applyFont="1" applyBorder="1" applyAlignment="1">
      <alignment horizontal="center" vertical="top"/>
    </xf>
    <xf numFmtId="0" fontId="47" fillId="0" borderId="28" xfId="1" applyFont="1" applyBorder="1" applyAlignment="1">
      <alignment horizontal="center" vertical="center" wrapText="1"/>
    </xf>
    <xf numFmtId="0" fontId="36" fillId="12" borderId="0" xfId="1" applyFont="1" applyFill="1" applyAlignment="1">
      <alignment horizontal="left" vertical="top" wrapText="1"/>
    </xf>
    <xf numFmtId="0" fontId="36" fillId="12" borderId="36" xfId="1" applyFont="1" applyFill="1" applyBorder="1" applyAlignment="1">
      <alignment horizontal="left" vertical="top" wrapText="1"/>
    </xf>
    <xf numFmtId="49" fontId="36" fillId="12" borderId="28" xfId="1" applyNumberFormat="1" applyFont="1" applyFill="1" applyBorder="1" applyAlignment="1">
      <alignment horizontal="left" vertical="top" wrapText="1"/>
    </xf>
    <xf numFmtId="0" fontId="36" fillId="12" borderId="28" xfId="1" applyFont="1" applyFill="1" applyBorder="1" applyAlignment="1">
      <alignment horizontal="left" vertical="top" wrapText="1"/>
    </xf>
    <xf numFmtId="0" fontId="36" fillId="12" borderId="28" xfId="1" applyFont="1" applyFill="1" applyBorder="1" applyAlignment="1">
      <alignment horizontal="center" vertical="center" wrapText="1"/>
    </xf>
    <xf numFmtId="1" fontId="36" fillId="12" borderId="0" xfId="1" applyNumberFormat="1" applyFont="1" applyFill="1" applyAlignment="1">
      <alignment horizontal="left" vertical="top"/>
    </xf>
    <xf numFmtId="0" fontId="48" fillId="12" borderId="0" xfId="1" applyFont="1" applyFill="1"/>
    <xf numFmtId="49" fontId="36" fillId="12" borderId="0" xfId="1" applyNumberFormat="1" applyFont="1" applyFill="1"/>
    <xf numFmtId="0" fontId="36" fillId="12" borderId="28" xfId="1" applyFont="1" applyFill="1" applyBorder="1" applyAlignment="1" applyProtection="1">
      <alignment horizontal="left" vertical="top" wrapText="1"/>
      <protection locked="0"/>
    </xf>
    <xf numFmtId="1" fontId="36" fillId="12" borderId="36" xfId="1" quotePrefix="1" applyNumberFormat="1" applyFont="1" applyFill="1" applyBorder="1" applyAlignment="1">
      <alignment horizontal="left" vertical="top" wrapText="1"/>
    </xf>
    <xf numFmtId="2" fontId="36" fillId="12" borderId="28" xfId="1" applyNumberFormat="1" applyFont="1" applyFill="1" applyBorder="1" applyAlignment="1">
      <alignment horizontal="left" vertical="top" wrapText="1"/>
    </xf>
    <xf numFmtId="1" fontId="36" fillId="12" borderId="36" xfId="1" applyNumberFormat="1" applyFont="1" applyFill="1" applyBorder="1" applyAlignment="1">
      <alignment horizontal="left" vertical="top"/>
    </xf>
    <xf numFmtId="49" fontId="36" fillId="12" borderId="0" xfId="1" applyNumberFormat="1" applyFont="1" applyFill="1" applyAlignment="1">
      <alignment horizontal="left" vertical="top"/>
    </xf>
    <xf numFmtId="0" fontId="26" fillId="16" borderId="33" xfId="1" applyFont="1" applyFill="1" applyBorder="1" applyAlignment="1">
      <alignment horizontal="center" vertical="center" wrapText="1"/>
    </xf>
    <xf numFmtId="1" fontId="7" fillId="17" borderId="4" xfId="1" applyNumberFormat="1" applyFont="1" applyFill="1" applyBorder="1" applyAlignment="1" applyProtection="1">
      <alignment horizontal="left"/>
      <protection locked="0"/>
    </xf>
    <xf numFmtId="49" fontId="26" fillId="17" borderId="1" xfId="1" applyNumberFormat="1" applyFont="1" applyFill="1" applyBorder="1" applyAlignment="1" applyProtection="1">
      <alignment horizontal="left" wrapText="1"/>
      <protection locked="0"/>
    </xf>
    <xf numFmtId="49" fontId="26" fillId="17" borderId="1" xfId="1" applyNumberFormat="1" applyFont="1" applyFill="1" applyBorder="1" applyAlignment="1" applyProtection="1">
      <alignment horizontal="center" vertical="center" wrapText="1"/>
      <protection locked="0"/>
    </xf>
    <xf numFmtId="9" fontId="26" fillId="17" borderId="1" xfId="16" applyFont="1" applyFill="1" applyBorder="1" applyAlignment="1" applyProtection="1">
      <alignment horizontal="right" vertical="center" wrapText="1"/>
      <protection locked="0"/>
    </xf>
    <xf numFmtId="49" fontId="26" fillId="17" borderId="1" xfId="1" applyNumberFormat="1" applyFont="1" applyFill="1" applyBorder="1" applyAlignment="1" applyProtection="1">
      <alignment horizontal="center"/>
      <protection locked="0"/>
    </xf>
    <xf numFmtId="49" fontId="26" fillId="17" borderId="1" xfId="1" applyNumberFormat="1" applyFont="1" applyFill="1" applyBorder="1" applyAlignment="1" applyProtection="1">
      <alignment horizontal="center" vertical="center"/>
      <protection locked="0"/>
    </xf>
    <xf numFmtId="49" fontId="26" fillId="17" borderId="39" xfId="1" applyNumberFormat="1" applyFont="1" applyFill="1" applyBorder="1" applyAlignment="1" applyProtection="1">
      <alignment horizontal="center" vertical="center"/>
      <protection locked="0"/>
    </xf>
    <xf numFmtId="0" fontId="47" fillId="0" borderId="36" xfId="1" applyFont="1" applyBorder="1" applyAlignment="1">
      <alignment horizontal="left" vertical="top" wrapText="1"/>
    </xf>
    <xf numFmtId="49" fontId="47" fillId="0" borderId="0" xfId="1" applyNumberFormat="1" applyFont="1" applyAlignment="1">
      <alignment horizontal="left" vertical="top"/>
    </xf>
    <xf numFmtId="0" fontId="47" fillId="0" borderId="28" xfId="1" applyFont="1" applyBorder="1" applyAlignment="1">
      <alignment horizontal="left" vertical="top" wrapText="1"/>
    </xf>
    <xf numFmtId="0" fontId="47" fillId="0" borderId="0" xfId="1" applyFont="1" applyAlignment="1">
      <alignment horizontal="center" vertical="top" wrapText="1"/>
    </xf>
    <xf numFmtId="2" fontId="47" fillId="0" borderId="28" xfId="1" applyNumberFormat="1" applyFont="1" applyBorder="1" applyAlignment="1" applyProtection="1">
      <alignment horizontal="left" vertical="top" wrapText="1"/>
      <protection locked="0"/>
    </xf>
    <xf numFmtId="2" fontId="47" fillId="0" borderId="0" xfId="1" applyNumberFormat="1" applyFont="1" applyAlignment="1" applyProtection="1">
      <alignment horizontal="center" vertical="center" wrapText="1"/>
      <protection locked="0"/>
    </xf>
    <xf numFmtId="1" fontId="47" fillId="0" borderId="37" xfId="1" applyNumberFormat="1" applyFont="1" applyBorder="1" applyAlignment="1">
      <alignment horizontal="center" vertical="top"/>
    </xf>
    <xf numFmtId="1" fontId="39" fillId="17" borderId="1" xfId="1" applyNumberFormat="1" applyFont="1" applyFill="1" applyBorder="1" applyAlignment="1" applyProtection="1">
      <alignment horizontal="left"/>
      <protection locked="0"/>
    </xf>
    <xf numFmtId="49" fontId="39" fillId="17" borderId="1" xfId="1" applyNumberFormat="1" applyFont="1" applyFill="1" applyBorder="1" applyAlignment="1" applyProtection="1">
      <alignment horizontal="left" wrapText="1"/>
      <protection locked="0"/>
    </xf>
    <xf numFmtId="49" fontId="39" fillId="17" borderId="1" xfId="1" applyNumberFormat="1" applyFont="1" applyFill="1" applyBorder="1" applyAlignment="1" applyProtection="1">
      <alignment horizontal="center" vertical="center" wrapText="1"/>
      <protection locked="0"/>
    </xf>
    <xf numFmtId="9" fontId="39" fillId="17" borderId="1" xfId="16" applyFont="1" applyFill="1" applyBorder="1" applyAlignment="1" applyProtection="1">
      <alignment horizontal="right" vertical="center" wrapText="1"/>
      <protection locked="0"/>
    </xf>
    <xf numFmtId="49" fontId="39" fillId="17" borderId="1" xfId="1" applyNumberFormat="1" applyFont="1" applyFill="1" applyBorder="1" applyAlignment="1" applyProtection="1">
      <alignment horizontal="center" wrapText="1"/>
      <protection locked="0"/>
    </xf>
    <xf numFmtId="49" fontId="39" fillId="17" borderId="1" xfId="1" applyNumberFormat="1" applyFont="1" applyFill="1" applyBorder="1" applyAlignment="1" applyProtection="1">
      <alignment horizontal="center"/>
      <protection locked="0"/>
    </xf>
    <xf numFmtId="2" fontId="39" fillId="17" borderId="39" xfId="1" applyNumberFormat="1" applyFont="1" applyFill="1" applyBorder="1" applyAlignment="1" applyProtection="1">
      <alignment horizontal="center"/>
      <protection locked="0"/>
    </xf>
    <xf numFmtId="1" fontId="36" fillId="0" borderId="36" xfId="1" quotePrefix="1" applyNumberFormat="1" applyFont="1" applyBorder="1" applyAlignment="1">
      <alignment horizontal="left" vertical="center" wrapText="1"/>
    </xf>
    <xf numFmtId="49" fontId="36" fillId="0" borderId="28" xfId="1" applyNumberFormat="1" applyFont="1" applyBorder="1" applyAlignment="1">
      <alignment horizontal="left" vertical="center" wrapText="1"/>
    </xf>
    <xf numFmtId="0" fontId="36" fillId="0" borderId="28" xfId="1" applyFont="1" applyBorder="1" applyAlignment="1">
      <alignment horizontal="right" vertical="center" wrapText="1"/>
    </xf>
    <xf numFmtId="2" fontId="42" fillId="12" borderId="28" xfId="1" applyNumberFormat="1" applyFont="1" applyFill="1" applyBorder="1" applyAlignment="1" applyProtection="1">
      <alignment horizontal="center" vertical="top"/>
      <protection locked="0"/>
    </xf>
    <xf numFmtId="1" fontId="36" fillId="12" borderId="28" xfId="1" applyNumberFormat="1" applyFont="1" applyFill="1" applyBorder="1" applyAlignment="1" applyProtection="1">
      <alignment horizontal="center" vertical="top"/>
      <protection locked="0"/>
    </xf>
    <xf numFmtId="0" fontId="36" fillId="12" borderId="28" xfId="1" applyFont="1" applyFill="1" applyBorder="1" applyAlignment="1">
      <alignment horizontal="center" vertical="top" wrapText="1"/>
    </xf>
    <xf numFmtId="0" fontId="36" fillId="12" borderId="0" xfId="1" applyFont="1" applyFill="1" applyAlignment="1">
      <alignment horizontal="center" vertical="top" wrapText="1"/>
    </xf>
    <xf numFmtId="2" fontId="36" fillId="12" borderId="28" xfId="1" applyNumberFormat="1" applyFont="1" applyFill="1" applyBorder="1" applyAlignment="1" applyProtection="1">
      <alignment horizontal="center" vertical="center"/>
      <protection locked="0"/>
    </xf>
    <xf numFmtId="1" fontId="36" fillId="12" borderId="37" xfId="1" applyNumberFormat="1" applyFont="1" applyFill="1" applyBorder="1" applyAlignment="1">
      <alignment horizontal="center" vertical="top" wrapText="1"/>
    </xf>
    <xf numFmtId="1" fontId="36" fillId="12" borderId="0" xfId="1" applyNumberFormat="1" applyFont="1" applyFill="1" applyAlignment="1" applyProtection="1">
      <alignment horizontal="center"/>
      <protection locked="0"/>
    </xf>
    <xf numFmtId="49" fontId="36" fillId="12" borderId="28" xfId="1" applyNumberFormat="1" applyFont="1" applyFill="1" applyBorder="1" applyAlignment="1" applyProtection="1">
      <alignment horizontal="center"/>
      <protection locked="0"/>
    </xf>
    <xf numFmtId="0" fontId="36" fillId="12" borderId="0" xfId="1" applyFont="1" applyFill="1" applyAlignment="1" applyProtection="1">
      <alignment horizontal="left" vertical="top" wrapText="1"/>
      <protection locked="0"/>
    </xf>
    <xf numFmtId="1" fontId="36" fillId="12" borderId="0" xfId="1" applyNumberFormat="1" applyFont="1" applyFill="1" applyAlignment="1" applyProtection="1">
      <alignment horizontal="center" vertical="center"/>
      <protection locked="0"/>
    </xf>
    <xf numFmtId="2" fontId="36" fillId="12" borderId="28" xfId="1" applyNumberFormat="1" applyFont="1" applyFill="1" applyBorder="1" applyAlignment="1">
      <alignment horizontal="center" vertical="top" wrapText="1"/>
    </xf>
    <xf numFmtId="2" fontId="36" fillId="12" borderId="28" xfId="1" applyNumberFormat="1" applyFont="1" applyFill="1" applyBorder="1" applyAlignment="1" applyProtection="1">
      <alignment horizontal="center" vertical="top"/>
      <protection locked="0"/>
    </xf>
    <xf numFmtId="1" fontId="36" fillId="12" borderId="28" xfId="1" applyNumberFormat="1" applyFont="1" applyFill="1" applyBorder="1" applyAlignment="1">
      <alignment horizontal="center" vertical="top" wrapText="1"/>
    </xf>
    <xf numFmtId="1" fontId="36" fillId="12" borderId="28" xfId="1" applyNumberFormat="1" applyFont="1" applyFill="1" applyBorder="1" applyAlignment="1" applyProtection="1">
      <alignment horizontal="center" vertical="center"/>
      <protection locked="0"/>
    </xf>
    <xf numFmtId="1" fontId="36" fillId="12" borderId="28" xfId="1" applyNumberFormat="1" applyFont="1" applyFill="1" applyBorder="1" applyAlignment="1" applyProtection="1">
      <alignment horizontal="left" vertical="center" wrapText="1"/>
      <protection locked="0"/>
    </xf>
    <xf numFmtId="0" fontId="36" fillId="12" borderId="28" xfId="1" applyFont="1" applyFill="1" applyBorder="1" applyAlignment="1">
      <alignment horizontal="left" vertical="center" wrapText="1"/>
    </xf>
    <xf numFmtId="165" fontId="36" fillId="12" borderId="28" xfId="12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Protection="1">
      <protection locked="0"/>
    </xf>
    <xf numFmtId="0" fontId="55" fillId="0" borderId="0" xfId="15" applyFont="1" applyAlignment="1">
      <alignment horizontal="left" vertical="center" readingOrder="1"/>
    </xf>
    <xf numFmtId="0" fontId="37" fillId="11" borderId="33" xfId="1" applyFont="1" applyFill="1" applyBorder="1" applyAlignment="1">
      <alignment horizontal="center" vertical="center" wrapText="1"/>
    </xf>
    <xf numFmtId="0" fontId="38" fillId="11" borderId="42" xfId="1" applyFont="1" applyFill="1" applyBorder="1" applyAlignment="1">
      <alignment horizontal="center" vertical="center" wrapText="1"/>
    </xf>
    <xf numFmtId="0" fontId="26" fillId="16" borderId="43" xfId="1" applyFont="1" applyFill="1" applyBorder="1" applyAlignment="1">
      <alignment horizontal="center" vertical="center" wrapText="1"/>
    </xf>
    <xf numFmtId="49" fontId="35" fillId="17" borderId="1" xfId="1" applyNumberFormat="1" applyFont="1" applyFill="1" applyBorder="1" applyAlignment="1" applyProtection="1">
      <alignment horizontal="left" wrapText="1"/>
      <protection locked="0"/>
    </xf>
    <xf numFmtId="0" fontId="42" fillId="0" borderId="38" xfId="1" applyFont="1" applyBorder="1" applyAlignment="1">
      <alignment horizontal="center" vertical="center" wrapText="1"/>
    </xf>
    <xf numFmtId="165" fontId="47" fillId="0" borderId="36" xfId="12" applyFont="1" applyBorder="1" applyAlignment="1">
      <alignment horizontal="right" vertical="center" wrapText="1"/>
    </xf>
    <xf numFmtId="0" fontId="36" fillId="0" borderId="38" xfId="1" applyFont="1" applyBorder="1" applyAlignment="1">
      <alignment horizontal="center" vertical="center" wrapText="1"/>
    </xf>
    <xf numFmtId="0" fontId="45" fillId="0" borderId="36" xfId="1" applyFont="1" applyBorder="1" applyAlignment="1">
      <alignment horizontal="left" vertical="top" wrapText="1"/>
    </xf>
    <xf numFmtId="0" fontId="47" fillId="0" borderId="38" xfId="1" applyFont="1" applyBorder="1" applyAlignment="1">
      <alignment horizontal="center" vertical="center" wrapText="1"/>
    </xf>
    <xf numFmtId="49" fontId="41" fillId="17" borderId="1" xfId="1" applyNumberFormat="1" applyFont="1" applyFill="1" applyBorder="1" applyAlignment="1" applyProtection="1">
      <alignment horizontal="left" wrapText="1"/>
      <protection locked="0"/>
    </xf>
    <xf numFmtId="165" fontId="42" fillId="0" borderId="38" xfId="12" applyFont="1" applyFill="1" applyBorder="1" applyAlignment="1">
      <alignment horizontal="center" vertical="center" wrapText="1"/>
    </xf>
    <xf numFmtId="49" fontId="41" fillId="11" borderId="0" xfId="1" applyNumberFormat="1" applyFont="1" applyFill="1" applyAlignment="1" applyProtection="1">
      <alignment horizontal="left" wrapText="1"/>
      <protection locked="0"/>
    </xf>
    <xf numFmtId="0" fontId="35" fillId="11" borderId="38" xfId="1" applyFont="1" applyFill="1" applyBorder="1" applyAlignment="1" applyProtection="1">
      <alignment horizontal="center" vertical="center" wrapText="1"/>
      <protection locked="0"/>
    </xf>
    <xf numFmtId="0" fontId="26" fillId="10" borderId="35" xfId="14" applyFont="1" applyBorder="1" applyAlignment="1">
      <alignment horizontal="center" vertical="center" wrapText="1"/>
    </xf>
    <xf numFmtId="165" fontId="36" fillId="0" borderId="38" xfId="12" applyFont="1" applyBorder="1" applyAlignment="1">
      <alignment horizontal="center" vertical="center" wrapText="1"/>
    </xf>
    <xf numFmtId="165" fontId="42" fillId="0" borderId="38" xfId="12" applyFont="1" applyBorder="1" applyAlignment="1">
      <alignment horizontal="center" vertical="center" wrapText="1"/>
    </xf>
    <xf numFmtId="165" fontId="56" fillId="0" borderId="36" xfId="12" applyFont="1" applyBorder="1" applyAlignment="1">
      <alignment horizontal="right" vertical="center" wrapText="1"/>
    </xf>
    <xf numFmtId="1" fontId="56" fillId="0" borderId="36" xfId="1" applyNumberFormat="1" applyFont="1" applyBorder="1" applyAlignment="1">
      <alignment horizontal="left" vertical="top"/>
    </xf>
    <xf numFmtId="0" fontId="36" fillId="12" borderId="38" xfId="1" applyFont="1" applyFill="1" applyBorder="1" applyAlignment="1">
      <alignment horizontal="center" vertical="center" wrapText="1"/>
    </xf>
    <xf numFmtId="165" fontId="36" fillId="12" borderId="36" xfId="12" applyFont="1" applyFill="1" applyBorder="1" applyAlignment="1">
      <alignment horizontal="right" vertical="center" wrapText="1"/>
    </xf>
    <xf numFmtId="0" fontId="56" fillId="0" borderId="28" xfId="1" applyFont="1" applyBorder="1" applyAlignment="1">
      <alignment horizontal="left" vertical="top" wrapText="1"/>
    </xf>
    <xf numFmtId="165" fontId="36" fillId="12" borderId="38" xfId="12" applyFont="1" applyFill="1" applyBorder="1" applyAlignment="1">
      <alignment horizontal="center" vertical="center" wrapText="1"/>
    </xf>
    <xf numFmtId="49" fontId="39" fillId="11" borderId="0" xfId="1" applyNumberFormat="1" applyFont="1" applyFill="1" applyAlignment="1" applyProtection="1">
      <alignment horizontal="center" vertical="top"/>
      <protection locked="0"/>
    </xf>
    <xf numFmtId="0" fontId="36" fillId="0" borderId="0" xfId="1" applyFont="1" applyAlignment="1">
      <alignment horizontal="center" vertical="top" wrapText="1"/>
    </xf>
    <xf numFmtId="0" fontId="36" fillId="0" borderId="28" xfId="1" applyFont="1" applyBorder="1" applyAlignment="1">
      <alignment horizontal="left" vertical="top"/>
    </xf>
    <xf numFmtId="49" fontId="26" fillId="11" borderId="2" xfId="1" applyNumberFormat="1" applyFont="1" applyFill="1" applyBorder="1" applyAlignment="1" applyProtection="1">
      <alignment horizontal="center" vertical="top"/>
      <protection locked="0"/>
    </xf>
    <xf numFmtId="49" fontId="26" fillId="11" borderId="28" xfId="1" applyNumberFormat="1" applyFont="1" applyFill="1" applyBorder="1" applyAlignment="1" applyProtection="1">
      <alignment horizontal="center" vertical="top"/>
      <protection locked="0"/>
    </xf>
    <xf numFmtId="49" fontId="36" fillId="0" borderId="28" xfId="1" applyNumberFormat="1" applyFont="1" applyBorder="1" applyAlignment="1">
      <alignment horizontal="center" vertical="top" wrapText="1"/>
    </xf>
    <xf numFmtId="1" fontId="36" fillId="0" borderId="0" xfId="1" applyNumberFormat="1" applyFont="1" applyAlignment="1" applyProtection="1">
      <alignment horizontal="left" vertical="top"/>
      <protection locked="0"/>
    </xf>
    <xf numFmtId="49" fontId="36" fillId="0" borderId="0" xfId="1" applyNumberFormat="1" applyFont="1" applyAlignment="1" applyProtection="1">
      <alignment horizontal="center" vertical="top"/>
      <protection locked="0"/>
    </xf>
    <xf numFmtId="165" fontId="36" fillId="0" borderId="44" xfId="12" applyFont="1" applyBorder="1" applyAlignment="1">
      <alignment horizontal="right" vertical="center" wrapText="1"/>
    </xf>
    <xf numFmtId="0" fontId="57" fillId="0" borderId="10" xfId="0" applyFont="1" applyBorder="1"/>
    <xf numFmtId="0" fontId="57" fillId="0" borderId="10" xfId="1" applyNumberFormat="1" applyFont="1" applyBorder="1" applyAlignment="1">
      <alignment horizontal="left" vertical="center"/>
    </xf>
    <xf numFmtId="1" fontId="57" fillId="0" borderId="10" xfId="1" applyNumberFormat="1" applyFont="1" applyBorder="1" applyAlignment="1">
      <alignment horizontal="left" vertical="center"/>
    </xf>
    <xf numFmtId="0" fontId="57" fillId="0" borderId="10" xfId="1" applyFont="1" applyBorder="1" applyAlignment="1">
      <alignment horizontal="left" vertical="center" wrapText="1"/>
    </xf>
    <xf numFmtId="2" fontId="57" fillId="0" borderId="10" xfId="1" applyNumberFormat="1" applyFont="1" applyFill="1" applyBorder="1" applyAlignment="1">
      <alignment horizontal="center" vertical="center"/>
    </xf>
    <xf numFmtId="1" fontId="57" fillId="0" borderId="10" xfId="0" applyNumberFormat="1" applyFont="1" applyBorder="1" applyAlignment="1" applyProtection="1">
      <alignment horizontal="center" vertical="center"/>
      <protection locked="0"/>
    </xf>
    <xf numFmtId="2" fontId="57" fillId="0" borderId="10" xfId="1" applyNumberFormat="1" applyFont="1" applyBorder="1" applyAlignment="1">
      <alignment horizontal="center" vertical="center" wrapText="1"/>
    </xf>
    <xf numFmtId="0" fontId="57" fillId="0" borderId="10" xfId="0" applyFont="1" applyBorder="1" applyAlignment="1" applyProtection="1">
      <alignment horizontal="center" vertical="center"/>
      <protection locked="0"/>
    </xf>
    <xf numFmtId="0" fontId="57" fillId="0" borderId="12" xfId="0" applyNumberFormat="1" applyFont="1" applyFill="1" applyBorder="1" applyAlignment="1" applyProtection="1">
      <alignment horizontal="center" vertical="center"/>
      <protection locked="0"/>
    </xf>
    <xf numFmtId="2" fontId="57" fillId="0" borderId="10" xfId="0" applyNumberFormat="1" applyFont="1" applyFill="1" applyBorder="1" applyAlignment="1">
      <alignment horizontal="center" vertical="center"/>
    </xf>
    <xf numFmtId="0" fontId="57" fillId="0" borderId="0" xfId="0" applyFont="1" applyFill="1" applyBorder="1"/>
    <xf numFmtId="0" fontId="57" fillId="0" borderId="0" xfId="0" applyFont="1"/>
    <xf numFmtId="0" fontId="32" fillId="10" borderId="6" xfId="8" applyFont="1" applyBorder="1" applyAlignment="1">
      <alignment horizontal="center" vertical="center" wrapText="1"/>
    </xf>
    <xf numFmtId="0" fontId="55" fillId="0" borderId="0" xfId="6" applyFont="1" applyAlignment="1">
      <alignment horizontal="left" vertical="center" readingOrder="1"/>
    </xf>
    <xf numFmtId="167" fontId="7" fillId="4" borderId="1" xfId="1" applyNumberFormat="1" applyFont="1" applyFill="1" applyBorder="1" applyAlignment="1">
      <alignment horizontal="center" wrapText="1"/>
    </xf>
    <xf numFmtId="14" fontId="26" fillId="16" borderId="43" xfId="1" applyNumberFormat="1" applyFont="1" applyFill="1" applyBorder="1" applyAlignment="1">
      <alignment horizontal="center" vertical="center" wrapText="1"/>
    </xf>
    <xf numFmtId="0" fontId="35" fillId="10" borderId="35" xfId="8" applyFont="1" applyBorder="1" applyAlignment="1">
      <alignment horizontal="center" vertical="center" wrapText="1"/>
    </xf>
    <xf numFmtId="9" fontId="26" fillId="17" borderId="1" xfId="7" applyFont="1" applyFill="1" applyBorder="1" applyAlignment="1" applyProtection="1">
      <alignment horizontal="right" vertical="center" wrapText="1"/>
      <protection locked="0"/>
    </xf>
    <xf numFmtId="9" fontId="41" fillId="11" borderId="0" xfId="7" applyFont="1" applyFill="1" applyBorder="1" applyAlignment="1" applyProtection="1">
      <alignment horizontal="right" vertical="center" wrapText="1"/>
      <protection locked="0"/>
    </xf>
    <xf numFmtId="0" fontId="4" fillId="0" borderId="0" xfId="6" applyFont="1"/>
    <xf numFmtId="14" fontId="35" fillId="10" borderId="35" xfId="8" applyNumberFormat="1" applyFont="1" applyBorder="1" applyAlignment="1">
      <alignment horizontal="center" vertical="center" wrapText="1"/>
    </xf>
    <xf numFmtId="9" fontId="35" fillId="11" borderId="0" xfId="7" applyFont="1" applyFill="1" applyBorder="1" applyAlignment="1" applyProtection="1">
      <alignment horizontal="right" vertical="center" wrapText="1"/>
      <protection locked="0"/>
    </xf>
    <xf numFmtId="166" fontId="36" fillId="0" borderId="28" xfId="1" applyNumberFormat="1" applyFont="1" applyBorder="1" applyAlignment="1">
      <alignment horizontal="center" vertical="top" wrapText="1"/>
    </xf>
    <xf numFmtId="166" fontId="35" fillId="11" borderId="0" xfId="1" applyNumberFormat="1" applyFont="1" applyFill="1" applyAlignment="1" applyProtection="1">
      <alignment horizontal="left" vertical="top" wrapText="1"/>
      <protection locked="0"/>
    </xf>
    <xf numFmtId="2" fontId="36" fillId="0" borderId="36" xfId="1" applyNumberFormat="1" applyFont="1" applyBorder="1" applyAlignment="1">
      <alignment horizontal="left" vertical="top" wrapText="1"/>
    </xf>
    <xf numFmtId="1" fontId="49" fillId="0" borderId="0" xfId="1" applyNumberFormat="1" applyFont="1" applyAlignment="1">
      <alignment horizontal="left" vertical="top"/>
    </xf>
    <xf numFmtId="1" fontId="36" fillId="0" borderId="37" xfId="1" applyNumberFormat="1" applyFont="1" applyBorder="1" applyAlignment="1">
      <alignment horizontal="center" vertical="center" wrapText="1"/>
    </xf>
    <xf numFmtId="2" fontId="36" fillId="0" borderId="0" xfId="1" applyNumberFormat="1" applyFont="1" applyAlignment="1" applyProtection="1">
      <alignment horizontal="center" vertical="center" wrapText="1"/>
      <protection locked="0"/>
    </xf>
    <xf numFmtId="1" fontId="26" fillId="17" borderId="1" xfId="1" applyNumberFormat="1" applyFont="1" applyFill="1" applyBorder="1" applyAlignment="1" applyProtection="1">
      <alignment horizontal="left"/>
      <protection locked="0"/>
    </xf>
    <xf numFmtId="49" fontId="26" fillId="17" borderId="1" xfId="1" applyNumberFormat="1" applyFont="1" applyFill="1" applyBorder="1" applyAlignment="1" applyProtection="1">
      <alignment horizontal="center" wrapText="1"/>
      <protection locked="0"/>
    </xf>
    <xf numFmtId="2" fontId="26" fillId="17" borderId="39" xfId="1" applyNumberFormat="1" applyFont="1" applyFill="1" applyBorder="1" applyAlignment="1" applyProtection="1">
      <alignment horizontal="center"/>
      <protection locked="0"/>
    </xf>
    <xf numFmtId="0" fontId="36" fillId="0" borderId="36" xfId="1" applyFont="1" applyBorder="1" applyAlignment="1">
      <alignment horizontal="left" vertical="top"/>
    </xf>
    <xf numFmtId="165" fontId="36" fillId="0" borderId="38" xfId="12" applyFont="1" applyFill="1" applyBorder="1" applyAlignment="1">
      <alignment horizontal="center" vertical="center" wrapText="1"/>
    </xf>
    <xf numFmtId="49" fontId="35" fillId="11" borderId="0" xfId="1" applyNumberFormat="1" applyFont="1" applyFill="1" applyAlignment="1" applyProtection="1">
      <alignment horizontal="left" wrapText="1"/>
      <protection locked="0"/>
    </xf>
    <xf numFmtId="49" fontId="26" fillId="11" borderId="0" xfId="1" applyNumberFormat="1" applyFont="1" applyFill="1" applyAlignment="1" applyProtection="1">
      <alignment horizontal="left" wrapText="1"/>
      <protection locked="0"/>
    </xf>
    <xf numFmtId="49" fontId="26" fillId="11" borderId="0" xfId="1" applyNumberFormat="1" applyFont="1" applyFill="1" applyAlignment="1" applyProtection="1">
      <alignment horizontal="center" vertical="center" wrapText="1"/>
      <protection locked="0"/>
    </xf>
    <xf numFmtId="49" fontId="26" fillId="11" borderId="0" xfId="1" applyNumberFormat="1" applyFont="1" applyFill="1" applyAlignment="1" applyProtection="1">
      <alignment horizontal="center"/>
      <protection locked="0"/>
    </xf>
    <xf numFmtId="49" fontId="26" fillId="11" borderId="0" xfId="1" applyNumberFormat="1" applyFont="1" applyFill="1" applyAlignment="1" applyProtection="1">
      <alignment horizontal="center" vertical="center"/>
      <protection locked="0"/>
    </xf>
    <xf numFmtId="49" fontId="26" fillId="11" borderId="6" xfId="1" applyNumberFormat="1" applyFont="1" applyFill="1" applyBorder="1" applyAlignment="1" applyProtection="1">
      <alignment horizontal="center" vertical="center"/>
      <protection locked="0"/>
    </xf>
    <xf numFmtId="1" fontId="36" fillId="0" borderId="28" xfId="1" applyNumberFormat="1" applyFont="1" applyBorder="1" applyAlignment="1" applyProtection="1">
      <alignment horizontal="center" vertical="center" wrapText="1"/>
      <protection locked="0"/>
    </xf>
    <xf numFmtId="49" fontId="36" fillId="0" borderId="40" xfId="1" applyNumberFormat="1" applyFont="1" applyBorder="1" applyAlignment="1">
      <alignment horizontal="left" vertical="top" wrapText="1"/>
    </xf>
    <xf numFmtId="1" fontId="36" fillId="0" borderId="40" xfId="1" applyNumberFormat="1" applyFont="1" applyBorder="1" applyAlignment="1" applyProtection="1">
      <alignment horizontal="center" vertical="center" wrapText="1"/>
      <protection locked="0"/>
    </xf>
    <xf numFmtId="0" fontId="26" fillId="11" borderId="0" xfId="1" applyFont="1" applyFill="1" applyAlignment="1" applyProtection="1">
      <alignment horizontal="center" vertical="top" wrapText="1"/>
      <protection locked="0"/>
    </xf>
    <xf numFmtId="0" fontId="26" fillId="11" borderId="0" xfId="1" applyFont="1" applyFill="1" applyAlignment="1" applyProtection="1">
      <alignment horizontal="left" vertical="center"/>
      <protection locked="0"/>
    </xf>
    <xf numFmtId="49" fontId="36" fillId="0" borderId="28" xfId="1" applyNumberFormat="1" applyFont="1" applyBorder="1" applyAlignment="1" applyProtection="1">
      <alignment horizontal="center" vertical="top" wrapText="1"/>
      <protection locked="0"/>
    </xf>
    <xf numFmtId="2" fontId="36" fillId="0" borderId="38" xfId="1" applyNumberFormat="1" applyFont="1" applyBorder="1" applyAlignment="1" applyProtection="1">
      <alignment horizontal="left" vertical="center"/>
      <protection locked="0"/>
    </xf>
    <xf numFmtId="1" fontId="36" fillId="0" borderId="0" xfId="1" applyNumberFormat="1" applyFont="1" applyAlignment="1">
      <alignment horizontal="center" vertical="top" wrapText="1"/>
    </xf>
    <xf numFmtId="0" fontId="4" fillId="0" borderId="6" xfId="6" applyFont="1" applyBorder="1"/>
    <xf numFmtId="1" fontId="12" fillId="0" borderId="0" xfId="1" applyNumberFormat="1" applyFont="1" applyAlignment="1" applyProtection="1">
      <alignment horizontal="center"/>
      <protection locked="0"/>
    </xf>
    <xf numFmtId="1" fontId="36" fillId="0" borderId="38" xfId="1" applyNumberFormat="1" applyFont="1" applyBorder="1" applyAlignment="1">
      <alignment horizontal="left" vertical="top"/>
    </xf>
    <xf numFmtId="2" fontId="36" fillId="0" borderId="38" xfId="1" applyNumberFormat="1" applyFont="1" applyBorder="1" applyAlignment="1" applyProtection="1">
      <alignment horizontal="center" vertical="center"/>
      <protection locked="0"/>
    </xf>
    <xf numFmtId="1" fontId="47" fillId="0" borderId="36" xfId="1" applyNumberFormat="1" applyFont="1" applyBorder="1" applyAlignment="1">
      <alignment horizontal="left" vertical="top"/>
    </xf>
    <xf numFmtId="0" fontId="47" fillId="18" borderId="28" xfId="1" applyFont="1" applyFill="1" applyBorder="1" applyAlignment="1">
      <alignment horizontal="center" vertical="center" wrapText="1"/>
    </xf>
    <xf numFmtId="1" fontId="47" fillId="0" borderId="28" xfId="1" applyNumberFormat="1" applyFont="1" applyBorder="1" applyAlignment="1" applyProtection="1">
      <alignment horizontal="center" vertical="center"/>
      <protection locked="0"/>
    </xf>
    <xf numFmtId="2" fontId="47" fillId="0" borderId="28" xfId="1" applyNumberFormat="1" applyFont="1" applyBorder="1" applyAlignment="1" applyProtection="1">
      <alignment horizontal="center" vertical="center"/>
      <protection locked="0"/>
    </xf>
    <xf numFmtId="49" fontId="47" fillId="0" borderId="28" xfId="1" applyNumberFormat="1" applyFont="1" applyBorder="1" applyAlignment="1">
      <alignment horizontal="left" vertical="top" wrapText="1"/>
    </xf>
    <xf numFmtId="1" fontId="47" fillId="0" borderId="37" xfId="1" applyNumberFormat="1" applyFont="1" applyBorder="1" applyAlignment="1">
      <alignment horizontal="center" vertical="top" wrapText="1"/>
    </xf>
    <xf numFmtId="0" fontId="47" fillId="18" borderId="28" xfId="1" applyFont="1" applyFill="1" applyBorder="1" applyAlignment="1">
      <alignment horizontal="left" vertical="top" wrapText="1"/>
    </xf>
    <xf numFmtId="0" fontId="36" fillId="0" borderId="0" xfId="6" applyFont="1" applyAlignment="1">
      <alignment horizontal="left" vertical="top" wrapText="1"/>
    </xf>
    <xf numFmtId="49" fontId="36" fillId="0" borderId="0" xfId="6" applyNumberFormat="1" applyFont="1" applyAlignment="1">
      <alignment horizontal="left" vertical="top" wrapText="1"/>
    </xf>
    <xf numFmtId="0" fontId="26" fillId="10" borderId="35" xfId="8" applyFont="1" applyBorder="1" applyAlignment="1">
      <alignment horizontal="center" vertical="center" wrapText="1"/>
    </xf>
    <xf numFmtId="14" fontId="26" fillId="10" borderId="35" xfId="8" applyNumberFormat="1" applyFont="1" applyBorder="1" applyAlignment="1">
      <alignment horizontal="center" vertical="center" wrapText="1"/>
    </xf>
    <xf numFmtId="165" fontId="49" fillId="0" borderId="36" xfId="12" applyFont="1" applyBorder="1" applyAlignment="1">
      <alignment horizontal="right" vertical="center" wrapText="1"/>
    </xf>
    <xf numFmtId="165" fontId="49" fillId="0" borderId="28" xfId="12" applyFont="1" applyBorder="1" applyAlignment="1">
      <alignment horizontal="right" vertical="center" wrapText="1"/>
    </xf>
    <xf numFmtId="9" fontId="36" fillId="0" borderId="28" xfId="7" applyFont="1" applyFill="1" applyBorder="1" applyAlignment="1">
      <alignment horizontal="left" vertical="top" wrapText="1"/>
    </xf>
    <xf numFmtId="49" fontId="47" fillId="0" borderId="28" xfId="1" applyNumberFormat="1" applyFont="1" applyBorder="1" applyAlignment="1" applyProtection="1">
      <alignment horizontal="center" vertical="top"/>
      <protection locked="0"/>
    </xf>
    <xf numFmtId="2" fontId="47" fillId="0" borderId="0" xfId="1" applyNumberFormat="1" applyFont="1" applyAlignment="1" applyProtection="1">
      <alignment horizontal="center" vertical="top"/>
      <protection locked="0"/>
    </xf>
    <xf numFmtId="49" fontId="47" fillId="0" borderId="0" xfId="1" applyNumberFormat="1" applyFont="1" applyAlignment="1">
      <alignment horizontal="center" vertical="top"/>
    </xf>
    <xf numFmtId="1" fontId="47" fillId="0" borderId="6" xfId="1" applyNumberFormat="1" applyFont="1" applyBorder="1" applyAlignment="1">
      <alignment horizontal="center" vertical="top"/>
    </xf>
    <xf numFmtId="0" fontId="41" fillId="0" borderId="0" xfId="6" applyFont="1"/>
    <xf numFmtId="49" fontId="30" fillId="0" borderId="0" xfId="6" applyNumberFormat="1"/>
    <xf numFmtId="0" fontId="30" fillId="0" borderId="0" xfId="6" applyAlignment="1">
      <alignment horizontal="left"/>
    </xf>
    <xf numFmtId="0" fontId="0" fillId="0" borderId="0" xfId="7" applyNumberFormat="1" applyFont="1" applyAlignment="1">
      <alignment horizontal="right"/>
    </xf>
    <xf numFmtId="0" fontId="30" fillId="0" borderId="0" xfId="6" applyAlignment="1">
      <alignment horizontal="left" wrapText="1"/>
    </xf>
    <xf numFmtId="9" fontId="0" fillId="0" borderId="0" xfId="7" applyFont="1" applyAlignment="1">
      <alignment horizontal="right"/>
    </xf>
    <xf numFmtId="0" fontId="35" fillId="12" borderId="35" xfId="8" applyFont="1" applyFill="1" applyBorder="1" applyAlignment="1">
      <alignment horizontal="center" vertical="center" wrapText="1"/>
    </xf>
    <xf numFmtId="49" fontId="36" fillId="12" borderId="28" xfId="1" applyNumberFormat="1" applyFont="1" applyFill="1" applyBorder="1" applyAlignment="1" applyProtection="1">
      <alignment horizontal="center" vertical="top"/>
      <protection locked="0"/>
    </xf>
    <xf numFmtId="0" fontId="4" fillId="12" borderId="0" xfId="6" applyFont="1" applyFill="1"/>
    <xf numFmtId="0" fontId="48" fillId="12" borderId="0" xfId="1" applyFont="1" applyFill="1" applyAlignment="1">
      <alignment horizontal="left" vertical="top"/>
    </xf>
    <xf numFmtId="0" fontId="48" fillId="12" borderId="0" xfId="1" applyFont="1" applyFill="1" applyAlignment="1">
      <alignment horizontal="left" vertical="top" wrapText="1"/>
    </xf>
    <xf numFmtId="1" fontId="36" fillId="12" borderId="28" xfId="1" applyNumberFormat="1" applyFont="1" applyFill="1" applyBorder="1" applyAlignment="1">
      <alignment horizontal="center" wrapText="1"/>
    </xf>
    <xf numFmtId="0" fontId="5" fillId="7" borderId="10" xfId="0" applyFont="1" applyFill="1" applyBorder="1" applyAlignment="1">
      <alignment vertical="center"/>
    </xf>
    <xf numFmtId="0" fontId="5" fillId="7" borderId="10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 wrapText="1"/>
    </xf>
    <xf numFmtId="0" fontId="5" fillId="7" borderId="12" xfId="0" applyFont="1" applyFill="1" applyBorder="1" applyAlignment="1">
      <alignment horizontal="center" vertical="center" wrapText="1"/>
    </xf>
    <xf numFmtId="2" fontId="58" fillId="7" borderId="10" xfId="0" applyNumberFormat="1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vertical="center"/>
    </xf>
    <xf numFmtId="2" fontId="60" fillId="6" borderId="10" xfId="0" applyNumberFormat="1" applyFont="1" applyFill="1" applyBorder="1" applyAlignment="1">
      <alignment vertical="center"/>
    </xf>
    <xf numFmtId="0" fontId="60" fillId="6" borderId="21" xfId="0" applyFont="1" applyFill="1" applyBorder="1" applyAlignment="1">
      <alignment vertical="center"/>
    </xf>
    <xf numFmtId="0" fontId="51" fillId="7" borderId="29" xfId="0" applyFont="1" applyFill="1" applyBorder="1" applyAlignment="1">
      <alignment vertical="center"/>
    </xf>
    <xf numFmtId="1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61" fillId="3" borderId="30" xfId="0" applyFont="1" applyFill="1" applyBorder="1" applyAlignment="1" applyProtection="1">
      <alignment vertical="center"/>
      <protection locked="0"/>
    </xf>
    <xf numFmtId="0" fontId="61" fillId="3" borderId="31" xfId="0" applyFont="1" applyFill="1" applyBorder="1" applyAlignment="1" applyProtection="1">
      <alignment vertical="center"/>
      <protection locked="0"/>
    </xf>
    <xf numFmtId="2" fontId="61" fillId="3" borderId="10" xfId="0" applyNumberFormat="1" applyFont="1" applyFill="1" applyBorder="1" applyAlignment="1" applyProtection="1">
      <alignment vertical="center"/>
      <protection locked="0"/>
    </xf>
    <xf numFmtId="2" fontId="2" fillId="0" borderId="2" xfId="0" applyNumberFormat="1" applyFont="1" applyBorder="1" applyAlignment="1" applyProtection="1">
      <alignment horizontal="left" vertical="center"/>
      <protection locked="0"/>
    </xf>
    <xf numFmtId="2" fontId="2" fillId="0" borderId="2" xfId="0" applyNumberFormat="1" applyFont="1" applyBorder="1" applyAlignment="1" applyProtection="1">
      <alignment horizontal="center" vertical="center"/>
      <protection locked="0"/>
    </xf>
    <xf numFmtId="2" fontId="2" fillId="0" borderId="0" xfId="0" applyNumberFormat="1" applyFont="1" applyBorder="1" applyAlignment="1" applyProtection="1">
      <alignment horizontal="left" vertical="center"/>
      <protection locked="0"/>
    </xf>
    <xf numFmtId="2" fontId="2" fillId="0" borderId="0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Fill="1" applyBorder="1" applyAlignment="1">
      <alignment horizontal="left" vertical="center"/>
    </xf>
    <xf numFmtId="2" fontId="2" fillId="0" borderId="0" xfId="0" applyNumberFormat="1" applyFont="1" applyFill="1" applyBorder="1" applyAlignment="1" applyProtection="1">
      <alignment horizontal="left" vertical="center"/>
      <protection locked="0"/>
    </xf>
    <xf numFmtId="2" fontId="2" fillId="0" borderId="0" xfId="0" applyNumberFormat="1" applyFont="1" applyFill="1" applyBorder="1" applyAlignment="1" applyProtection="1">
      <alignment horizontal="center" vertical="center"/>
      <protection locked="0"/>
    </xf>
    <xf numFmtId="0" fontId="62" fillId="0" borderId="10" xfId="0" applyFont="1" applyBorder="1"/>
    <xf numFmtId="49" fontId="62" fillId="0" borderId="10" xfId="0" applyNumberFormat="1" applyFont="1" applyBorder="1" applyAlignment="1">
      <alignment horizontal="left" vertical="center"/>
    </xf>
    <xf numFmtId="1" fontId="62" fillId="0" borderId="10" xfId="0" applyNumberFormat="1" applyFont="1" applyBorder="1" applyAlignment="1">
      <alignment horizontal="left" vertical="center"/>
    </xf>
    <xf numFmtId="2" fontId="62" fillId="0" borderId="10" xfId="0" applyNumberFormat="1" applyFont="1" applyBorder="1" applyAlignment="1">
      <alignment horizontal="center" vertical="center"/>
    </xf>
    <xf numFmtId="1" fontId="62" fillId="0" borderId="10" xfId="0" applyNumberFormat="1" applyFont="1" applyBorder="1" applyAlignment="1">
      <alignment horizontal="center" vertical="center"/>
    </xf>
    <xf numFmtId="0" fontId="62" fillId="0" borderId="10" xfId="0" applyFont="1" applyFill="1" applyBorder="1" applyProtection="1">
      <protection locked="0"/>
    </xf>
    <xf numFmtId="1" fontId="62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62" fillId="0" borderId="10" xfId="0" applyNumberFormat="1" applyFont="1" applyFill="1" applyBorder="1" applyAlignment="1" applyProtection="1">
      <alignment horizontal="center" vertical="center"/>
      <protection locked="0"/>
    </xf>
    <xf numFmtId="2" fontId="62" fillId="0" borderId="10" xfId="0" applyNumberFormat="1" applyFont="1" applyFill="1" applyBorder="1" applyAlignment="1" applyProtection="1">
      <alignment horizontal="center" vertical="center"/>
      <protection locked="0"/>
    </xf>
    <xf numFmtId="0" fontId="62" fillId="0" borderId="12" xfId="0" applyNumberFormat="1" applyFont="1" applyFill="1" applyBorder="1" applyAlignment="1" applyProtection="1">
      <alignment horizontal="center" vertical="center"/>
      <protection locked="0"/>
    </xf>
    <xf numFmtId="2" fontId="62" fillId="0" borderId="10" xfId="0" applyNumberFormat="1" applyFont="1" applyFill="1" applyBorder="1" applyAlignment="1">
      <alignment horizontal="center" vertical="center"/>
    </xf>
    <xf numFmtId="0" fontId="62" fillId="0" borderId="0" xfId="0" applyFont="1" applyFill="1" applyBorder="1"/>
    <xf numFmtId="0" fontId="62" fillId="0" borderId="0" xfId="0" applyFont="1"/>
    <xf numFmtId="2" fontId="62" fillId="0" borderId="10" xfId="1" applyNumberFormat="1" applyFont="1" applyBorder="1" applyAlignment="1">
      <alignment horizontal="center" vertical="center" wrapText="1"/>
    </xf>
    <xf numFmtId="164" fontId="62" fillId="0" borderId="10" xfId="0" applyNumberFormat="1" applyFont="1" applyBorder="1" applyAlignment="1">
      <alignment horizontal="center" vertical="center"/>
    </xf>
    <xf numFmtId="0" fontId="62" fillId="0" borderId="0" xfId="0" applyFont="1" applyFill="1" applyBorder="1" applyProtection="1">
      <protection locked="0"/>
    </xf>
    <xf numFmtId="0" fontId="62" fillId="0" borderId="0" xfId="0" applyFont="1" applyFill="1" applyProtection="1">
      <protection locked="0"/>
    </xf>
    <xf numFmtId="0" fontId="62" fillId="0" borderId="10" xfId="0" applyNumberFormat="1" applyFont="1" applyBorder="1" applyAlignment="1">
      <alignment horizontal="left" vertical="center"/>
    </xf>
    <xf numFmtId="49" fontId="62" fillId="0" borderId="10" xfId="0" applyNumberFormat="1" applyFont="1" applyFill="1" applyBorder="1" applyAlignment="1">
      <alignment horizontal="left" vertical="center"/>
    </xf>
    <xf numFmtId="0" fontId="62" fillId="0" borderId="10" xfId="0" applyFont="1" applyFill="1" applyBorder="1" applyAlignment="1">
      <alignment horizontal="left" vertical="center" wrapText="1"/>
    </xf>
    <xf numFmtId="0" fontId="62" fillId="0" borderId="10" xfId="1" applyNumberFormat="1" applyFont="1" applyFill="1" applyBorder="1" applyAlignment="1">
      <alignment horizontal="left" vertical="center"/>
    </xf>
    <xf numFmtId="0" fontId="62" fillId="0" borderId="10" xfId="1" applyFont="1" applyFill="1" applyBorder="1" applyAlignment="1">
      <alignment horizontal="left" vertical="center"/>
    </xf>
    <xf numFmtId="2" fontId="62" fillId="0" borderId="10" xfId="1" applyNumberFormat="1" applyFont="1" applyFill="1" applyBorder="1" applyAlignment="1">
      <alignment horizontal="center" vertical="center"/>
    </xf>
    <xf numFmtId="0" fontId="63" fillId="7" borderId="10" xfId="0" applyFont="1" applyFill="1" applyBorder="1" applyAlignment="1">
      <alignment horizontal="center" vertical="center"/>
    </xf>
    <xf numFmtId="1" fontId="62" fillId="0" borderId="10" xfId="1" applyNumberFormat="1" applyFont="1" applyBorder="1" applyAlignment="1" applyProtection="1">
      <alignment horizontal="center" vertical="center"/>
      <protection locked="0"/>
    </xf>
    <xf numFmtId="0" fontId="62" fillId="0" borderId="10" xfId="0" applyFont="1" applyBorder="1" applyAlignment="1">
      <alignment horizontal="left" vertical="center" wrapText="1"/>
    </xf>
    <xf numFmtId="1" fontId="62" fillId="0" borderId="10" xfId="0" applyNumberFormat="1" applyFont="1" applyBorder="1" applyAlignment="1" applyProtection="1">
      <alignment horizontal="center" vertical="center"/>
      <protection locked="0"/>
    </xf>
    <xf numFmtId="2" fontId="62" fillId="0" borderId="10" xfId="0" applyNumberFormat="1" applyFont="1" applyBorder="1" applyAlignment="1" applyProtection="1">
      <alignment horizontal="center" vertical="center"/>
      <protection locked="0"/>
    </xf>
    <xf numFmtId="0" fontId="62" fillId="0" borderId="10" xfId="0" applyFont="1" applyFill="1" applyBorder="1" applyAlignment="1" applyProtection="1">
      <alignment horizontal="left" vertical="center"/>
      <protection locked="0"/>
    </xf>
    <xf numFmtId="1" fontId="62" fillId="0" borderId="10" xfId="0" applyNumberFormat="1" applyFont="1" applyFill="1" applyBorder="1" applyAlignment="1">
      <alignment horizontal="left" vertical="center"/>
    </xf>
    <xf numFmtId="0" fontId="62" fillId="0" borderId="10" xfId="0" applyFont="1" applyBorder="1" applyAlignment="1" applyProtection="1">
      <alignment horizontal="left" vertical="center"/>
      <protection locked="0"/>
    </xf>
    <xf numFmtId="0" fontId="64" fillId="0" borderId="10" xfId="0" applyFont="1" applyFill="1" applyBorder="1" applyProtection="1">
      <protection locked="0"/>
    </xf>
    <xf numFmtId="49" fontId="64" fillId="0" borderId="10" xfId="0" applyNumberFormat="1" applyFont="1" applyBorder="1" applyAlignment="1">
      <alignment horizontal="left" vertical="center"/>
    </xf>
    <xf numFmtId="0" fontId="64" fillId="0" borderId="10" xfId="0" applyFont="1" applyBorder="1" applyAlignment="1">
      <alignment horizontal="left" vertical="center" wrapText="1"/>
    </xf>
    <xf numFmtId="2" fontId="64" fillId="0" borderId="10" xfId="0" applyNumberFormat="1" applyFont="1" applyBorder="1" applyAlignment="1">
      <alignment horizontal="center" vertical="center"/>
    </xf>
    <xf numFmtId="1" fontId="64" fillId="0" borderId="10" xfId="0" applyNumberFormat="1" applyFont="1" applyBorder="1" applyAlignment="1" applyProtection="1">
      <alignment horizontal="center" vertical="center"/>
      <protection locked="0"/>
    </xf>
    <xf numFmtId="1" fontId="64" fillId="0" borderId="10" xfId="0" applyNumberFormat="1" applyFont="1" applyFill="1" applyBorder="1" applyAlignment="1" applyProtection="1">
      <alignment horizontal="center" vertical="center" wrapText="1"/>
      <protection locked="0"/>
    </xf>
    <xf numFmtId="2" fontId="64" fillId="0" borderId="10" xfId="1" applyNumberFormat="1" applyFont="1" applyBorder="1" applyAlignment="1">
      <alignment horizontal="center" vertical="center" wrapText="1"/>
    </xf>
    <xf numFmtId="2" fontId="64" fillId="0" borderId="10" xfId="0" applyNumberFormat="1" applyFont="1" applyFill="1" applyBorder="1" applyAlignment="1" applyProtection="1">
      <alignment horizontal="center" vertical="center"/>
      <protection locked="0"/>
    </xf>
    <xf numFmtId="0" fontId="64" fillId="0" borderId="12" xfId="0" applyNumberFormat="1" applyFont="1" applyFill="1" applyBorder="1" applyAlignment="1" applyProtection="1">
      <alignment horizontal="center" vertical="center"/>
      <protection locked="0"/>
    </xf>
    <xf numFmtId="2" fontId="64" fillId="0" borderId="10" xfId="0" applyNumberFormat="1" applyFont="1" applyFill="1" applyBorder="1" applyAlignment="1">
      <alignment horizontal="center" vertical="center"/>
    </xf>
    <xf numFmtId="0" fontId="64" fillId="0" borderId="0" xfId="0" applyFont="1" applyFill="1" applyBorder="1" applyProtection="1">
      <protection locked="0"/>
    </xf>
    <xf numFmtId="0" fontId="64" fillId="0" borderId="0" xfId="0" applyFont="1" applyFill="1" applyProtection="1">
      <protection locked="0"/>
    </xf>
    <xf numFmtId="1" fontId="62" fillId="0" borderId="10" xfId="0" applyNumberFormat="1" applyFont="1" applyFill="1" applyBorder="1" applyAlignment="1">
      <alignment horizontal="center" vertical="center"/>
    </xf>
    <xf numFmtId="164" fontId="62" fillId="0" borderId="10" xfId="0" applyNumberFormat="1" applyFont="1" applyFill="1" applyBorder="1" applyAlignment="1">
      <alignment horizontal="center" vertical="center"/>
    </xf>
    <xf numFmtId="0" fontId="65" fillId="0" borderId="10" xfId="0" applyFont="1" applyFill="1" applyBorder="1" applyProtection="1">
      <protection locked="0"/>
    </xf>
    <xf numFmtId="49" fontId="65" fillId="0" borderId="10" xfId="0" applyNumberFormat="1" applyFont="1" applyBorder="1" applyAlignment="1">
      <alignment horizontal="left" vertical="center"/>
    </xf>
    <xf numFmtId="0" fontId="65" fillId="0" borderId="10" xfId="0" applyFont="1" applyBorder="1" applyAlignment="1">
      <alignment horizontal="left" vertical="center" wrapText="1"/>
    </xf>
    <xf numFmtId="2" fontId="65" fillId="0" borderId="10" xfId="0" applyNumberFormat="1" applyFont="1" applyBorder="1" applyAlignment="1">
      <alignment horizontal="center" vertical="center"/>
    </xf>
    <xf numFmtId="1" fontId="65" fillId="0" borderId="10" xfId="0" applyNumberFormat="1" applyFont="1" applyBorder="1" applyAlignment="1" applyProtection="1">
      <alignment horizontal="center" vertical="center"/>
      <protection locked="0"/>
    </xf>
    <xf numFmtId="1" fontId="65" fillId="0" borderId="10" xfId="0" applyNumberFormat="1" applyFont="1" applyFill="1" applyBorder="1" applyAlignment="1" applyProtection="1">
      <alignment horizontal="center" vertical="center"/>
      <protection locked="0"/>
    </xf>
    <xf numFmtId="2" fontId="65" fillId="0" borderId="10" xfId="0" applyNumberFormat="1" applyFont="1" applyBorder="1" applyAlignment="1" applyProtection="1">
      <alignment horizontal="center" vertical="center"/>
      <protection locked="0"/>
    </xf>
    <xf numFmtId="0" fontId="65" fillId="0" borderId="12" xfId="0" applyNumberFormat="1" applyFont="1" applyFill="1" applyBorder="1" applyAlignment="1" applyProtection="1">
      <alignment horizontal="center" vertical="center"/>
      <protection locked="0"/>
    </xf>
    <xf numFmtId="2" fontId="65" fillId="0" borderId="10" xfId="0" applyNumberFormat="1" applyFont="1" applyFill="1" applyBorder="1" applyAlignment="1">
      <alignment horizontal="center" vertical="center"/>
    </xf>
    <xf numFmtId="0" fontId="65" fillId="0" borderId="0" xfId="0" applyFont="1" applyFill="1" applyBorder="1" applyProtection="1">
      <protection locked="0"/>
    </xf>
    <xf numFmtId="0" fontId="65" fillId="0" borderId="0" xfId="0" applyFont="1" applyFill="1" applyProtection="1">
      <protection locked="0"/>
    </xf>
    <xf numFmtId="1" fontId="65" fillId="0" borderId="10" xfId="0" applyNumberFormat="1" applyFont="1" applyBorder="1" applyAlignment="1">
      <alignment horizontal="center" vertical="center"/>
    </xf>
    <xf numFmtId="0" fontId="66" fillId="0" borderId="0" xfId="0" applyFont="1"/>
    <xf numFmtId="1" fontId="65" fillId="0" borderId="10" xfId="0" applyNumberFormat="1" applyFont="1" applyBorder="1" applyAlignment="1">
      <alignment horizontal="left" vertical="center"/>
    </xf>
    <xf numFmtId="2" fontId="65" fillId="0" borderId="10" xfId="0" applyNumberFormat="1" applyFont="1" applyFill="1" applyBorder="1" applyAlignment="1" applyProtection="1">
      <alignment horizontal="center" vertical="center"/>
      <protection locked="0"/>
    </xf>
    <xf numFmtId="0" fontId="65" fillId="0" borderId="12" xfId="0" applyFont="1" applyBorder="1"/>
    <xf numFmtId="49" fontId="65" fillId="0" borderId="10" xfId="0" applyNumberFormat="1" applyFont="1" applyFill="1" applyBorder="1" applyAlignment="1">
      <alignment horizontal="left" vertical="center"/>
    </xf>
    <xf numFmtId="1" fontId="65" fillId="0" borderId="10" xfId="0" applyNumberFormat="1" applyFont="1" applyFill="1" applyBorder="1" applyAlignment="1">
      <alignment horizontal="left" vertical="center"/>
    </xf>
    <xf numFmtId="0" fontId="65" fillId="0" borderId="10" xfId="0" applyFont="1" applyFill="1" applyBorder="1" applyAlignment="1">
      <alignment horizontal="left" vertical="center" wrapText="1"/>
    </xf>
    <xf numFmtId="1" fontId="65" fillId="0" borderId="10" xfId="0" applyNumberFormat="1" applyFont="1" applyFill="1" applyBorder="1" applyAlignment="1">
      <alignment horizontal="center" vertical="center"/>
    </xf>
    <xf numFmtId="1" fontId="65" fillId="0" borderId="10" xfId="0" applyNumberFormat="1" applyFont="1" applyFill="1" applyBorder="1" applyAlignment="1">
      <alignment horizontal="center" vertical="center" wrapText="1"/>
    </xf>
    <xf numFmtId="2" fontId="65" fillId="0" borderId="10" xfId="1" applyNumberFormat="1" applyFont="1" applyBorder="1" applyAlignment="1">
      <alignment horizontal="center" vertical="center" wrapText="1"/>
    </xf>
    <xf numFmtId="164" fontId="65" fillId="0" borderId="10" xfId="0" applyNumberFormat="1" applyFont="1" applyFill="1" applyBorder="1" applyAlignment="1">
      <alignment horizontal="center" vertical="center"/>
    </xf>
    <xf numFmtId="0" fontId="65" fillId="0" borderId="0" xfId="0" applyFont="1" applyFill="1" applyBorder="1"/>
    <xf numFmtId="0" fontId="65" fillId="0" borderId="0" xfId="0" applyFont="1"/>
    <xf numFmtId="0" fontId="65" fillId="0" borderId="10" xfId="0" applyFont="1" applyBorder="1" applyProtection="1">
      <protection locked="0"/>
    </xf>
    <xf numFmtId="49" fontId="65" fillId="4" borderId="10" xfId="0" applyNumberFormat="1" applyFont="1" applyFill="1" applyBorder="1" applyAlignment="1">
      <alignment horizontal="left" vertical="center"/>
    </xf>
    <xf numFmtId="0" fontId="65" fillId="4" borderId="10" xfId="0" applyFont="1" applyFill="1" applyBorder="1" applyAlignment="1">
      <alignment horizontal="left" vertical="center" wrapText="1"/>
    </xf>
    <xf numFmtId="1" fontId="65" fillId="4" borderId="10" xfId="0" applyNumberFormat="1" applyFont="1" applyFill="1" applyBorder="1" applyAlignment="1" applyProtection="1">
      <alignment horizontal="center" vertical="center"/>
      <protection locked="0"/>
    </xf>
    <xf numFmtId="0" fontId="65" fillId="4" borderId="10" xfId="0" applyFont="1" applyFill="1" applyBorder="1" applyAlignment="1" applyProtection="1">
      <alignment horizontal="center" vertical="center"/>
      <protection locked="0"/>
    </xf>
    <xf numFmtId="0" fontId="65" fillId="0" borderId="1" xfId="0" applyFont="1" applyBorder="1" applyProtection="1">
      <protection locked="0"/>
    </xf>
    <xf numFmtId="0" fontId="65" fillId="4" borderId="10" xfId="0" applyFont="1" applyFill="1" applyBorder="1" applyProtection="1">
      <protection locked="0"/>
    </xf>
    <xf numFmtId="1" fontId="65" fillId="4" borderId="10" xfId="0" applyNumberFormat="1" applyFont="1" applyFill="1" applyBorder="1" applyAlignment="1">
      <alignment horizontal="left" vertical="center"/>
    </xf>
    <xf numFmtId="0" fontId="65" fillId="4" borderId="10" xfId="0" applyFont="1" applyFill="1" applyBorder="1" applyAlignment="1" applyProtection="1">
      <alignment horizontal="left" vertical="center"/>
      <protection locked="0"/>
    </xf>
    <xf numFmtId="2" fontId="65" fillId="4" borderId="10" xfId="0" applyNumberFormat="1" applyFont="1" applyFill="1" applyBorder="1" applyAlignment="1">
      <alignment horizontal="center" vertical="center"/>
    </xf>
    <xf numFmtId="0" fontId="65" fillId="0" borderId="1" xfId="0" applyFont="1" applyFill="1" applyBorder="1" applyProtection="1">
      <protection locked="0"/>
    </xf>
    <xf numFmtId="0" fontId="65" fillId="0" borderId="10" xfId="1" applyFont="1" applyFill="1" applyBorder="1" applyAlignment="1">
      <alignment horizontal="left" vertical="center"/>
    </xf>
    <xf numFmtId="0" fontId="65" fillId="0" borderId="10" xfId="1" applyFont="1" applyFill="1" applyBorder="1" applyAlignment="1">
      <alignment horizontal="left" vertical="center" wrapText="1"/>
    </xf>
    <xf numFmtId="0" fontId="65" fillId="0" borderId="0" xfId="0" applyFont="1" applyBorder="1" applyProtection="1">
      <protection locked="0"/>
    </xf>
    <xf numFmtId="0" fontId="65" fillId="0" borderId="10" xfId="0" applyFont="1" applyFill="1" applyBorder="1" applyAlignment="1">
      <alignment horizontal="left" vertical="center"/>
    </xf>
    <xf numFmtId="1" fontId="65" fillId="0" borderId="10" xfId="1" applyNumberFormat="1" applyFont="1" applyFill="1" applyBorder="1" applyAlignment="1">
      <alignment horizontal="left" vertical="center"/>
    </xf>
    <xf numFmtId="0" fontId="62" fillId="0" borderId="10" xfId="0" applyFont="1" applyBorder="1" applyProtection="1">
      <protection locked="0"/>
    </xf>
    <xf numFmtId="0" fontId="62" fillId="0" borderId="0" xfId="1" applyNumberFormat="1" applyFont="1" applyFill="1" applyBorder="1" applyAlignment="1">
      <alignment horizontal="left" vertical="center"/>
    </xf>
    <xf numFmtId="0" fontId="62" fillId="0" borderId="11" xfId="1" applyFont="1" applyFill="1" applyBorder="1" applyAlignment="1">
      <alignment horizontal="left" vertical="center"/>
    </xf>
    <xf numFmtId="2" fontId="62" fillId="0" borderId="11" xfId="1" applyNumberFormat="1" applyFont="1" applyFill="1" applyBorder="1" applyAlignment="1">
      <alignment horizontal="center" vertical="center"/>
    </xf>
    <xf numFmtId="0" fontId="62" fillId="0" borderId="0" xfId="0" applyFont="1" applyBorder="1" applyProtection="1">
      <protection locked="0"/>
    </xf>
    <xf numFmtId="0" fontId="62" fillId="0" borderId="10" xfId="1" applyFont="1" applyFill="1" applyBorder="1" applyAlignment="1">
      <alignment horizontal="left" vertical="center" wrapText="1"/>
    </xf>
    <xf numFmtId="49" fontId="62" fillId="4" borderId="10" xfId="0" applyNumberFormat="1" applyFont="1" applyFill="1" applyBorder="1" applyAlignment="1">
      <alignment horizontal="left" vertical="center"/>
    </xf>
    <xf numFmtId="0" fontId="62" fillId="4" borderId="10" xfId="0" applyFont="1" applyFill="1" applyBorder="1" applyAlignment="1">
      <alignment horizontal="left" vertical="center" wrapText="1"/>
    </xf>
    <xf numFmtId="0" fontId="62" fillId="0" borderId="10" xfId="0" applyFont="1" applyBorder="1" applyAlignment="1" applyProtection="1">
      <alignment horizontal="center" vertical="center"/>
      <protection locked="0"/>
    </xf>
    <xf numFmtId="0" fontId="62" fillId="0" borderId="0" xfId="0" applyFont="1" applyProtection="1">
      <protection locked="0"/>
    </xf>
    <xf numFmtId="0" fontId="62" fillId="0" borderId="10" xfId="0" applyFont="1" applyFill="1" applyBorder="1" applyAlignment="1" applyProtection="1">
      <alignment horizontal="center" vertical="center"/>
      <protection locked="0"/>
    </xf>
    <xf numFmtId="1" fontId="62" fillId="0" borderId="10" xfId="1" applyNumberFormat="1" applyFont="1" applyBorder="1" applyAlignment="1">
      <alignment horizontal="left" vertical="center"/>
    </xf>
    <xf numFmtId="0" fontId="62" fillId="0" borderId="10" xfId="1" applyFont="1" applyBorder="1" applyAlignment="1">
      <alignment horizontal="left" vertical="center" wrapText="1"/>
    </xf>
    <xf numFmtId="0" fontId="62" fillId="0" borderId="10" xfId="1" applyNumberFormat="1" applyFont="1" applyBorder="1" applyAlignment="1">
      <alignment horizontal="left" vertical="center"/>
    </xf>
    <xf numFmtId="0" fontId="62" fillId="0" borderId="0" xfId="1" applyNumberFormat="1" applyFont="1" applyBorder="1" applyAlignment="1">
      <alignment horizontal="left" vertical="center"/>
    </xf>
    <xf numFmtId="0" fontId="62" fillId="4" borderId="10" xfId="0" applyFont="1" applyFill="1" applyBorder="1"/>
    <xf numFmtId="1" fontId="62" fillId="0" borderId="10" xfId="1" applyNumberFormat="1" applyFont="1" applyFill="1" applyBorder="1" applyAlignment="1">
      <alignment horizontal="left" vertical="center"/>
    </xf>
    <xf numFmtId="1" fontId="62" fillId="4" borderId="10" xfId="0" applyNumberFormat="1" applyFont="1" applyFill="1" applyBorder="1" applyAlignment="1" applyProtection="1">
      <alignment horizontal="center" vertical="center"/>
      <protection locked="0"/>
    </xf>
    <xf numFmtId="2" fontId="62" fillId="4" borderId="10" xfId="0" applyNumberFormat="1" applyFont="1" applyFill="1" applyBorder="1" applyAlignment="1" applyProtection="1">
      <alignment horizontal="center" vertical="center"/>
      <protection locked="0"/>
    </xf>
    <xf numFmtId="0" fontId="65" fillId="0" borderId="0" xfId="0" applyFont="1" applyProtection="1">
      <protection locked="0"/>
    </xf>
    <xf numFmtId="1" fontId="65" fillId="0" borderId="10" xfId="2" applyNumberFormat="1" applyFont="1" applyBorder="1" applyAlignment="1">
      <alignment horizontal="left" vertical="center"/>
    </xf>
    <xf numFmtId="0" fontId="66" fillId="0" borderId="10" xfId="0" applyFont="1" applyBorder="1"/>
    <xf numFmtId="1" fontId="65" fillId="0" borderId="10" xfId="0" applyNumberFormat="1" applyFont="1" applyBorder="1" applyAlignment="1" applyProtection="1">
      <alignment horizontal="center" vertical="center" wrapText="1"/>
      <protection locked="0"/>
    </xf>
    <xf numFmtId="1" fontId="65" fillId="0" borderId="10" xfId="0" applyNumberFormat="1" applyFont="1" applyFill="1" applyBorder="1" applyAlignment="1" applyProtection="1">
      <alignment vertical="center" wrapText="1"/>
      <protection locked="0"/>
    </xf>
    <xf numFmtId="1" fontId="62" fillId="4" borderId="10" xfId="0" applyNumberFormat="1" applyFont="1" applyFill="1" applyBorder="1" applyAlignment="1">
      <alignment horizontal="left" vertical="center"/>
    </xf>
    <xf numFmtId="2" fontId="65" fillId="4" borderId="10" xfId="1" applyNumberFormat="1" applyFont="1" applyFill="1" applyBorder="1" applyAlignment="1">
      <alignment horizontal="center" vertical="center" wrapText="1"/>
    </xf>
    <xf numFmtId="1" fontId="62" fillId="4" borderId="10" xfId="0" applyNumberFormat="1" applyFont="1" applyFill="1" applyBorder="1" applyAlignment="1" applyProtection="1">
      <alignment horizontal="center" vertical="center" wrapText="1"/>
      <protection locked="0"/>
    </xf>
    <xf numFmtId="2" fontId="65" fillId="4" borderId="10" xfId="0" applyNumberFormat="1" applyFont="1" applyFill="1" applyBorder="1" applyAlignment="1" applyProtection="1">
      <alignment horizontal="center" vertical="center"/>
      <protection locked="0"/>
    </xf>
    <xf numFmtId="0" fontId="66" fillId="4" borderId="0" xfId="0" applyFont="1" applyFill="1"/>
    <xf numFmtId="0" fontId="65" fillId="0" borderId="10" xfId="0" applyFont="1" applyBorder="1"/>
    <xf numFmtId="1" fontId="64" fillId="0" borderId="10" xfId="0" applyNumberFormat="1" applyFont="1" applyBorder="1" applyAlignment="1" applyProtection="1">
      <alignment horizontal="center" vertical="center" wrapText="1"/>
      <protection locked="0"/>
    </xf>
    <xf numFmtId="0" fontId="67" fillId="0" borderId="10" xfId="0" applyFont="1" applyBorder="1"/>
    <xf numFmtId="0" fontId="68" fillId="0" borderId="10" xfId="1" applyNumberFormat="1" applyFont="1" applyBorder="1" applyAlignment="1">
      <alignment horizontal="left" vertical="center"/>
    </xf>
    <xf numFmtId="1" fontId="68" fillId="0" borderId="10" xfId="1" applyNumberFormat="1" applyFont="1" applyFill="1" applyBorder="1" applyAlignment="1">
      <alignment horizontal="left" vertical="center"/>
    </xf>
    <xf numFmtId="0" fontId="68" fillId="0" borderId="14" xfId="0" applyFont="1" applyFill="1" applyBorder="1" applyAlignment="1">
      <alignment horizontal="left" vertical="center" wrapText="1"/>
    </xf>
    <xf numFmtId="2" fontId="67" fillId="0" borderId="10" xfId="0" applyNumberFormat="1" applyFont="1" applyBorder="1" applyAlignment="1">
      <alignment horizontal="center" vertical="center"/>
    </xf>
    <xf numFmtId="2" fontId="68" fillId="0" borderId="10" xfId="1" applyNumberFormat="1" applyFont="1" applyFill="1" applyBorder="1" applyAlignment="1">
      <alignment horizontal="center" vertical="center"/>
    </xf>
    <xf numFmtId="1" fontId="67" fillId="0" borderId="10" xfId="0" applyNumberFormat="1" applyFont="1" applyFill="1" applyBorder="1" applyAlignment="1" applyProtection="1">
      <alignment horizontal="center" vertical="center"/>
      <protection locked="0"/>
    </xf>
    <xf numFmtId="1" fontId="67" fillId="0" borderId="10" xfId="0" applyNumberFormat="1" applyFont="1" applyBorder="1" applyAlignment="1" applyProtection="1">
      <alignment horizontal="center" vertical="center"/>
      <protection locked="0"/>
    </xf>
    <xf numFmtId="1" fontId="64" fillId="0" borderId="10" xfId="0" applyNumberFormat="1" applyFont="1" applyFill="1" applyBorder="1" applyAlignment="1" applyProtection="1">
      <alignment horizontal="center" vertical="center"/>
      <protection locked="0"/>
    </xf>
    <xf numFmtId="0" fontId="67" fillId="0" borderId="10" xfId="0" applyFont="1" applyFill="1" applyBorder="1" applyAlignment="1" applyProtection="1">
      <alignment horizontal="center" vertical="center"/>
      <protection locked="0"/>
    </xf>
    <xf numFmtId="0" fontId="67" fillId="0" borderId="12" xfId="0" applyNumberFormat="1" applyFont="1" applyFill="1" applyBorder="1" applyAlignment="1" applyProtection="1">
      <alignment horizontal="center" vertical="center"/>
      <protection locked="0"/>
    </xf>
    <xf numFmtId="2" fontId="67" fillId="0" borderId="10" xfId="0" applyNumberFormat="1" applyFont="1" applyFill="1" applyBorder="1" applyAlignment="1">
      <alignment horizontal="center" vertical="center"/>
    </xf>
    <xf numFmtId="0" fontId="67" fillId="0" borderId="0" xfId="0" applyFont="1" applyFill="1" applyBorder="1" applyProtection="1">
      <protection locked="0"/>
    </xf>
    <xf numFmtId="0" fontId="67" fillId="0" borderId="0" xfId="0" applyFont="1" applyProtection="1">
      <protection locked="0"/>
    </xf>
    <xf numFmtId="0" fontId="68" fillId="0" borderId="27" xfId="0" applyFont="1" applyFill="1" applyBorder="1" applyAlignment="1">
      <alignment horizontal="left" vertical="center" wrapText="1"/>
    </xf>
    <xf numFmtId="0" fontId="68" fillId="0" borderId="14" xfId="0" applyFont="1" applyBorder="1" applyAlignment="1">
      <alignment horizontal="left" vertical="center" wrapText="1"/>
    </xf>
    <xf numFmtId="0" fontId="67" fillId="0" borderId="11" xfId="0" applyFont="1" applyBorder="1"/>
    <xf numFmtId="0" fontId="68" fillId="0" borderId="11" xfId="1" applyNumberFormat="1" applyFont="1" applyBorder="1" applyAlignment="1">
      <alignment horizontal="left" vertical="center"/>
    </xf>
    <xf numFmtId="1" fontId="68" fillId="0" borderId="11" xfId="1" applyNumberFormat="1" applyFont="1" applyBorder="1" applyAlignment="1">
      <alignment horizontal="left" vertical="center"/>
    </xf>
    <xf numFmtId="0" fontId="68" fillId="0" borderId="0" xfId="0" applyFont="1" applyAlignment="1" applyProtection="1">
      <alignment horizontal="left" vertical="center"/>
      <protection locked="0"/>
    </xf>
    <xf numFmtId="2" fontId="68" fillId="0" borderId="11" xfId="1" applyNumberFormat="1" applyFont="1" applyFill="1" applyBorder="1" applyAlignment="1">
      <alignment horizontal="center" vertical="center"/>
    </xf>
    <xf numFmtId="1" fontId="67" fillId="0" borderId="11" xfId="0" applyNumberFormat="1" applyFont="1" applyFill="1" applyBorder="1" applyAlignment="1" applyProtection="1">
      <alignment horizontal="center" vertical="center"/>
      <protection locked="0"/>
    </xf>
    <xf numFmtId="1" fontId="68" fillId="0" borderId="10" xfId="1" applyNumberFormat="1" applyFont="1" applyBorder="1" applyAlignment="1">
      <alignment horizontal="left" vertical="center"/>
    </xf>
    <xf numFmtId="0" fontId="68" fillId="0" borderId="10" xfId="0" applyFont="1" applyBorder="1" applyAlignment="1" applyProtection="1">
      <alignment horizontal="left" vertical="center"/>
      <protection locked="0"/>
    </xf>
    <xf numFmtId="1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68" fillId="0" borderId="10" xfId="0" applyFont="1" applyBorder="1" applyAlignment="1">
      <alignment horizontal="left" vertical="center" wrapText="1"/>
    </xf>
    <xf numFmtId="0" fontId="67" fillId="0" borderId="10" xfId="0" applyFont="1" applyBorder="1" applyAlignment="1" applyProtection="1">
      <alignment horizontal="center" vertical="center"/>
      <protection locked="0"/>
    </xf>
    <xf numFmtId="0" fontId="67" fillId="0" borderId="0" xfId="0" applyFont="1" applyFill="1" applyBorder="1"/>
    <xf numFmtId="0" fontId="67" fillId="0" borderId="0" xfId="0" applyFont="1"/>
    <xf numFmtId="1" fontId="19" fillId="0" borderId="10" xfId="1" applyNumberFormat="1" applyFont="1" applyBorder="1" applyAlignment="1">
      <alignment horizontal="left" vertical="top"/>
    </xf>
    <xf numFmtId="0" fontId="67" fillId="0" borderId="10" xfId="0" applyFont="1" applyBorder="1" applyAlignment="1">
      <alignment horizontal="left" vertical="center" wrapText="1"/>
    </xf>
    <xf numFmtId="1" fontId="67" fillId="0" borderId="10" xfId="1" applyNumberFormat="1" applyFont="1" applyBorder="1" applyAlignment="1">
      <alignment horizontal="left" vertical="center"/>
    </xf>
    <xf numFmtId="0" fontId="67" fillId="4" borderId="10" xfId="0" applyFont="1" applyFill="1" applyBorder="1" applyAlignment="1">
      <alignment horizontal="left" vertical="center" wrapText="1"/>
    </xf>
    <xf numFmtId="1" fontId="67" fillId="4" borderId="10" xfId="0" applyNumberFormat="1" applyFont="1" applyFill="1" applyBorder="1" applyAlignment="1" applyProtection="1">
      <alignment horizontal="center" vertical="center"/>
      <protection locked="0"/>
    </xf>
    <xf numFmtId="1" fontId="67" fillId="4" borderId="10" xfId="0" applyNumberFormat="1" applyFont="1" applyFill="1" applyBorder="1" applyAlignment="1" applyProtection="1">
      <alignment horizontal="left" vertical="center" wrapText="1"/>
      <protection locked="0"/>
    </xf>
    <xf numFmtId="2" fontId="67" fillId="4" borderId="10" xfId="0" applyNumberFormat="1" applyFont="1" applyFill="1" applyBorder="1" applyAlignment="1" applyProtection="1">
      <alignment horizontal="center" vertical="center"/>
      <protection locked="0"/>
    </xf>
    <xf numFmtId="49" fontId="68" fillId="0" borderId="10" xfId="0" applyNumberFormat="1" applyFont="1" applyBorder="1" applyAlignment="1">
      <alignment horizontal="left" vertical="center"/>
    </xf>
    <xf numFmtId="0" fontId="69" fillId="0" borderId="10" xfId="0" applyFont="1" applyBorder="1" applyAlignment="1">
      <alignment vertical="center" wrapText="1"/>
    </xf>
    <xf numFmtId="0" fontId="69" fillId="0" borderId="10" xfId="1" applyFont="1" applyBorder="1" applyAlignment="1">
      <alignment horizontal="center" vertical="center" wrapText="1"/>
    </xf>
    <xf numFmtId="2" fontId="69" fillId="0" borderId="10" xfId="1" applyNumberFormat="1" applyFont="1" applyBorder="1" applyAlignment="1" applyProtection="1">
      <alignment horizontal="center" vertical="center"/>
      <protection locked="0"/>
    </xf>
    <xf numFmtId="1" fontId="62" fillId="0" borderId="10" xfId="0" applyNumberFormat="1" applyFont="1" applyBorder="1" applyAlignment="1" applyProtection="1">
      <alignment horizontal="center" vertical="center" wrapText="1"/>
      <protection locked="0"/>
    </xf>
    <xf numFmtId="49" fontId="65" fillId="0" borderId="10" xfId="1" applyNumberFormat="1" applyFont="1" applyFill="1" applyBorder="1" applyAlignment="1">
      <alignment horizontal="left" vertical="center" wrapText="1"/>
    </xf>
    <xf numFmtId="0" fontId="69" fillId="0" borderId="18" xfId="0" applyFont="1" applyFill="1" applyBorder="1" applyAlignment="1">
      <alignment vertical="center" wrapText="1"/>
    </xf>
    <xf numFmtId="1" fontId="65" fillId="0" borderId="10" xfId="1" applyNumberFormat="1" applyFont="1" applyFill="1" applyBorder="1" applyAlignment="1" applyProtection="1">
      <alignment horizontal="left" vertical="center" wrapText="1"/>
      <protection locked="0"/>
    </xf>
    <xf numFmtId="0" fontId="69" fillId="0" borderId="10" xfId="0" applyFont="1" applyFill="1" applyBorder="1" applyAlignment="1">
      <alignment vertical="center" wrapText="1"/>
    </xf>
    <xf numFmtId="0" fontId="62" fillId="0" borderId="10" xfId="0" applyFont="1" applyBorder="1" applyAlignment="1">
      <alignment horizontal="left" vertical="center"/>
    </xf>
    <xf numFmtId="0" fontId="65" fillId="0" borderId="14" xfId="1" applyNumberFormat="1" applyFont="1" applyFill="1" applyBorder="1" applyAlignment="1">
      <alignment horizontal="left" vertical="center"/>
    </xf>
    <xf numFmtId="0" fontId="65" fillId="0" borderId="10" xfId="0" applyFont="1" applyBorder="1" applyAlignment="1">
      <alignment horizontal="left" vertical="center"/>
    </xf>
    <xf numFmtId="0" fontId="65" fillId="0" borderId="10" xfId="0" applyFont="1" applyFill="1" applyBorder="1" applyAlignment="1" applyProtection="1">
      <alignment horizontal="left" vertical="center"/>
      <protection locked="0"/>
    </xf>
    <xf numFmtId="2" fontId="65" fillId="0" borderId="10" xfId="1" applyNumberFormat="1" applyFont="1" applyFill="1" applyBorder="1" applyAlignment="1">
      <alignment horizontal="center" vertical="center"/>
    </xf>
    <xf numFmtId="0" fontId="65" fillId="0" borderId="10" xfId="0" applyFont="1" applyBorder="1" applyAlignment="1" applyProtection="1">
      <alignment horizontal="center" vertical="center"/>
      <protection locked="0"/>
    </xf>
    <xf numFmtId="0" fontId="66" fillId="0" borderId="12" xfId="0" applyFont="1" applyBorder="1"/>
    <xf numFmtId="0" fontId="65" fillId="0" borderId="10" xfId="1" applyNumberFormat="1" applyFont="1" applyFill="1" applyBorder="1" applyAlignment="1">
      <alignment horizontal="left" vertical="center"/>
    </xf>
    <xf numFmtId="1" fontId="65" fillId="0" borderId="29" xfId="0" applyNumberFormat="1" applyFont="1" applyBorder="1" applyAlignment="1" applyProtection="1">
      <alignment horizontal="center" vertical="center"/>
      <protection locked="0"/>
    </xf>
    <xf numFmtId="2" fontId="62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0" xfId="0" applyFont="1" applyFill="1" applyBorder="1"/>
    <xf numFmtId="0" fontId="62" fillId="0" borderId="0" xfId="0" applyFont="1" applyFill="1"/>
    <xf numFmtId="1" fontId="62" fillId="0" borderId="10" xfId="2" applyNumberFormat="1" applyFont="1" applyFill="1" applyBorder="1" applyAlignment="1">
      <alignment horizontal="left" vertical="center"/>
    </xf>
    <xf numFmtId="1" fontId="62" fillId="0" borderId="10" xfId="2" applyNumberFormat="1" applyFont="1" applyBorder="1" applyAlignment="1">
      <alignment horizontal="left" vertical="center"/>
    </xf>
    <xf numFmtId="1" fontId="65" fillId="0" borderId="10" xfId="0" applyNumberFormat="1" applyFont="1" applyBorder="1" applyAlignment="1">
      <alignment horizontal="left" vertical="center" wrapText="1"/>
    </xf>
    <xf numFmtId="1" fontId="65" fillId="0" borderId="10" xfId="0" applyNumberFormat="1" applyFont="1" applyBorder="1" applyAlignment="1">
      <alignment horizontal="center" vertical="center" wrapText="1"/>
    </xf>
    <xf numFmtId="1" fontId="62" fillId="0" borderId="10" xfId="0" applyNumberFormat="1" applyFont="1" applyBorder="1" applyAlignment="1">
      <alignment horizontal="center" vertical="center" wrapText="1"/>
    </xf>
    <xf numFmtId="0" fontId="69" fillId="0" borderId="10" xfId="0" applyFont="1" applyFill="1" applyBorder="1" applyAlignment="1">
      <alignment vertical="center"/>
    </xf>
    <xf numFmtId="1" fontId="65" fillId="0" borderId="10" xfId="2" applyNumberFormat="1" applyFont="1" applyBorder="1" applyAlignment="1" applyProtection="1">
      <alignment horizontal="center" vertical="center" wrapText="1"/>
      <protection locked="0"/>
    </xf>
    <xf numFmtId="0" fontId="65" fillId="0" borderId="10" xfId="0" applyFont="1" applyFill="1" applyBorder="1" applyAlignment="1" applyProtection="1">
      <alignment horizontal="center" vertical="center"/>
      <protection locked="0"/>
    </xf>
    <xf numFmtId="1" fontId="65" fillId="0" borderId="10" xfId="2" applyNumberFormat="1" applyFont="1" applyFill="1" applyBorder="1" applyAlignment="1">
      <alignment horizontal="left" vertical="center"/>
    </xf>
    <xf numFmtId="1" fontId="62" fillId="0" borderId="18" xfId="0" applyNumberFormat="1" applyFont="1" applyFill="1" applyBorder="1" applyAlignment="1">
      <alignment horizontal="left" vertical="center"/>
    </xf>
    <xf numFmtId="1" fontId="64" fillId="0" borderId="10" xfId="0" applyNumberFormat="1" applyFont="1" applyBorder="1" applyAlignment="1">
      <alignment horizontal="left" vertical="center"/>
    </xf>
    <xf numFmtId="2" fontId="64" fillId="0" borderId="10" xfId="1" applyNumberFormat="1" applyFont="1" applyFill="1" applyBorder="1" applyAlignment="1">
      <alignment horizontal="center" vertical="center"/>
    </xf>
    <xf numFmtId="1" fontId="64" fillId="0" borderId="10" xfId="0" applyNumberFormat="1" applyFont="1" applyBorder="1" applyAlignment="1">
      <alignment horizontal="center" vertical="center"/>
    </xf>
    <xf numFmtId="49" fontId="64" fillId="0" borderId="10" xfId="1" applyNumberFormat="1" applyFont="1" applyFill="1" applyBorder="1" applyAlignment="1">
      <alignment horizontal="center" vertical="top" wrapText="1"/>
    </xf>
    <xf numFmtId="0" fontId="64" fillId="0" borderId="10" xfId="0" applyFont="1" applyBorder="1" applyAlignment="1">
      <alignment horizontal="center" vertical="center"/>
    </xf>
    <xf numFmtId="0" fontId="64" fillId="0" borderId="0" xfId="0" applyFont="1" applyProtection="1">
      <protection locked="0"/>
    </xf>
    <xf numFmtId="1" fontId="62" fillId="0" borderId="10" xfId="2" applyNumberFormat="1" applyFont="1" applyBorder="1" applyAlignment="1" applyProtection="1">
      <alignment horizontal="center" vertical="center" wrapText="1"/>
      <protection locked="0"/>
    </xf>
    <xf numFmtId="0" fontId="69" fillId="4" borderId="11" xfId="0" applyFont="1" applyFill="1" applyBorder="1" applyAlignment="1">
      <alignment vertical="center"/>
    </xf>
    <xf numFmtId="1" fontId="65" fillId="0" borderId="10" xfId="1" applyNumberFormat="1" applyFont="1" applyFill="1" applyBorder="1" applyAlignment="1" applyProtection="1">
      <alignment horizontal="center" vertical="top"/>
      <protection locked="0"/>
    </xf>
    <xf numFmtId="1" fontId="65" fillId="0" borderId="10" xfId="1" applyNumberFormat="1" applyFont="1" applyFill="1" applyBorder="1" applyAlignment="1" applyProtection="1">
      <alignment horizontal="center" vertical="top" wrapText="1"/>
      <protection locked="0"/>
    </xf>
    <xf numFmtId="0" fontId="65" fillId="0" borderId="0" xfId="0" applyFont="1" applyFill="1" applyBorder="1" applyAlignment="1" applyProtection="1">
      <alignment wrapText="1"/>
      <protection locked="0"/>
    </xf>
    <xf numFmtId="0" fontId="65" fillId="0" borderId="0" xfId="0" applyFont="1" applyFill="1" applyAlignment="1" applyProtection="1">
      <alignment wrapText="1"/>
      <protection locked="0"/>
    </xf>
    <xf numFmtId="0" fontId="65" fillId="0" borderId="18" xfId="0" applyFont="1" applyFill="1" applyBorder="1" applyAlignment="1" applyProtection="1">
      <alignment wrapText="1"/>
      <protection locked="0"/>
    </xf>
    <xf numFmtId="0" fontId="65" fillId="0" borderId="9" xfId="0" applyFont="1" applyFill="1" applyBorder="1" applyAlignment="1" applyProtection="1">
      <alignment wrapText="1"/>
      <protection locked="0"/>
    </xf>
    <xf numFmtId="0" fontId="62" fillId="0" borderId="10" xfId="0" applyFont="1" applyFill="1" applyBorder="1" applyAlignment="1" applyProtection="1">
      <alignment horizontal="left" vertical="top"/>
      <protection locked="0"/>
    </xf>
    <xf numFmtId="0" fontId="62" fillId="0" borderId="0" xfId="0" applyFont="1" applyFill="1" applyBorder="1" applyAlignment="1" applyProtection="1">
      <alignment horizontal="left" vertical="top"/>
      <protection locked="0"/>
    </xf>
    <xf numFmtId="2" fontId="62" fillId="0" borderId="10" xfId="2" applyNumberFormat="1" applyFont="1" applyBorder="1" applyAlignment="1" applyProtection="1">
      <alignment horizontal="center" vertical="center" wrapText="1"/>
      <protection locked="0"/>
    </xf>
    <xf numFmtId="0" fontId="62" fillId="0" borderId="10" xfId="3" applyFont="1" applyBorder="1" applyAlignment="1">
      <alignment horizontal="left" vertical="center"/>
    </xf>
    <xf numFmtId="0" fontId="62" fillId="0" borderId="11" xfId="0" applyFont="1" applyBorder="1"/>
    <xf numFmtId="0" fontId="62" fillId="0" borderId="14" xfId="3" applyFont="1" applyBorder="1" applyAlignment="1">
      <alignment horizontal="left" vertical="center"/>
    </xf>
    <xf numFmtId="0" fontId="62" fillId="0" borderId="10" xfId="0" applyFont="1" applyBorder="1" applyAlignment="1">
      <alignment horizontal="center" vertical="center"/>
    </xf>
    <xf numFmtId="0" fontId="62" fillId="0" borderId="18" xfId="0" applyFont="1" applyBorder="1"/>
    <xf numFmtId="0" fontId="7" fillId="6" borderId="12" xfId="0" applyFont="1" applyFill="1" applyBorder="1" applyAlignment="1">
      <alignment horizontal="center" vertical="center"/>
    </xf>
    <xf numFmtId="0" fontId="7" fillId="6" borderId="29" xfId="0" applyFont="1" applyFill="1" applyBorder="1" applyAlignment="1">
      <alignment horizontal="center" vertical="center"/>
    </xf>
    <xf numFmtId="0" fontId="5" fillId="6" borderId="29" xfId="0" applyFont="1" applyFill="1" applyBorder="1" applyAlignment="1">
      <alignment horizontal="center" vertical="center"/>
    </xf>
    <xf numFmtId="1" fontId="62" fillId="0" borderId="11" xfId="0" applyNumberFormat="1" applyFont="1" applyFill="1" applyBorder="1" applyAlignment="1" applyProtection="1">
      <alignment horizontal="center" vertical="center" wrapText="1"/>
      <protection locked="0"/>
    </xf>
    <xf numFmtId="1" fontId="6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66" fillId="0" borderId="11" xfId="0" applyFont="1" applyBorder="1" applyAlignment="1">
      <alignment horizontal="center"/>
    </xf>
    <xf numFmtId="0" fontId="66" fillId="0" borderId="9" xfId="0" applyFont="1" applyBorder="1" applyAlignment="1">
      <alignment horizontal="center"/>
    </xf>
    <xf numFmtId="1" fontId="59" fillId="0" borderId="13" xfId="0" applyNumberFormat="1" applyFont="1" applyBorder="1" applyAlignment="1">
      <alignment horizontal="center" vertical="center"/>
    </xf>
    <xf numFmtId="1" fontId="59" fillId="0" borderId="21" xfId="0" applyNumberFormat="1" applyFont="1" applyBorder="1" applyAlignment="1">
      <alignment horizontal="center" vertical="center"/>
    </xf>
    <xf numFmtId="0" fontId="62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0" xfId="0" applyFont="1" applyBorder="1" applyAlignment="1">
      <alignment horizontal="center" vertical="center"/>
    </xf>
    <xf numFmtId="0" fontId="51" fillId="7" borderId="12" xfId="0" applyFont="1" applyFill="1" applyBorder="1" applyAlignment="1">
      <alignment horizontal="left" vertical="center"/>
    </xf>
    <xf numFmtId="0" fontId="51" fillId="7" borderId="29" xfId="0" applyFont="1" applyFill="1" applyBorder="1" applyAlignment="1">
      <alignment horizontal="left" vertical="center"/>
    </xf>
    <xf numFmtId="0" fontId="51" fillId="7" borderId="29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1" fontId="65" fillId="0" borderId="11" xfId="0" applyNumberFormat="1" applyFont="1" applyFill="1" applyBorder="1" applyAlignment="1" applyProtection="1">
      <alignment horizontal="center" vertical="center" wrapText="1"/>
      <protection locked="0"/>
    </xf>
    <xf numFmtId="1" fontId="65" fillId="0" borderId="18" xfId="0" applyNumberFormat="1" applyFont="1" applyFill="1" applyBorder="1" applyAlignment="1" applyProtection="1">
      <alignment horizontal="center" vertical="center" wrapText="1"/>
      <protection locked="0"/>
    </xf>
    <xf numFmtId="1" fontId="65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66" fillId="0" borderId="18" xfId="0" applyFont="1" applyBorder="1" applyAlignment="1">
      <alignment horizontal="center"/>
    </xf>
    <xf numFmtId="0" fontId="51" fillId="7" borderId="12" xfId="0" applyFont="1" applyFill="1" applyBorder="1" applyAlignment="1">
      <alignment horizontal="center" vertical="center"/>
    </xf>
    <xf numFmtId="0" fontId="51" fillId="7" borderId="14" xfId="0" applyFont="1" applyFill="1" applyBorder="1" applyAlignment="1">
      <alignment horizontal="center" vertical="center"/>
    </xf>
    <xf numFmtId="1" fontId="65" fillId="0" borderId="11" xfId="0" applyNumberFormat="1" applyFont="1" applyBorder="1" applyAlignment="1" applyProtection="1">
      <alignment horizontal="center" vertical="center"/>
      <protection locked="0"/>
    </xf>
    <xf numFmtId="1" fontId="65" fillId="0" borderId="18" xfId="0" applyNumberFormat="1" applyFont="1" applyBorder="1" applyAlignment="1" applyProtection="1">
      <alignment horizontal="center" vertical="center"/>
      <protection locked="0"/>
    </xf>
    <xf numFmtId="1" fontId="65" fillId="0" borderId="9" xfId="0" applyNumberFormat="1" applyFont="1" applyBorder="1" applyAlignment="1" applyProtection="1">
      <alignment horizontal="center" vertical="center"/>
      <protection locked="0"/>
    </xf>
    <xf numFmtId="1" fontId="15" fillId="0" borderId="0" xfId="0" applyNumberFormat="1" applyFont="1" applyBorder="1" applyAlignment="1">
      <alignment horizontal="center" vertical="center" wrapText="1"/>
    </xf>
    <xf numFmtId="1" fontId="15" fillId="0" borderId="21" xfId="0" applyNumberFormat="1" applyFont="1" applyBorder="1" applyAlignment="1">
      <alignment horizontal="center" vertical="center" wrapText="1"/>
    </xf>
    <xf numFmtId="0" fontId="22" fillId="6" borderId="23" xfId="0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1" fontId="28" fillId="0" borderId="21" xfId="0" applyNumberFormat="1" applyFont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1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25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26" xfId="0" applyFont="1" applyFill="1" applyBorder="1" applyAlignment="1">
      <alignment horizontal="left" vertical="top" wrapText="1"/>
    </xf>
    <xf numFmtId="0" fontId="4" fillId="5" borderId="27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  <xf numFmtId="0" fontId="0" fillId="0" borderId="17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5" xfId="0" applyBorder="1" applyAlignment="1">
      <alignment horizontal="left"/>
    </xf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54" fillId="5" borderId="0" xfId="0" applyFont="1" applyFill="1" applyBorder="1" applyAlignment="1">
      <alignment horizontal="left" vertical="top" wrapText="1"/>
    </xf>
    <xf numFmtId="0" fontId="54" fillId="5" borderId="0" xfId="0" applyFont="1" applyFill="1" applyBorder="1" applyAlignment="1">
      <alignment horizontal="left" vertical="top"/>
    </xf>
    <xf numFmtId="0" fontId="54" fillId="5" borderId="6" xfId="0" applyFont="1" applyFill="1" applyBorder="1" applyAlignment="1">
      <alignment horizontal="left" vertical="top"/>
    </xf>
    <xf numFmtId="0" fontId="54" fillId="5" borderId="21" xfId="0" applyFont="1" applyFill="1" applyBorder="1" applyAlignment="1">
      <alignment horizontal="left" vertical="top"/>
    </xf>
    <xf numFmtId="0" fontId="54" fillId="5" borderId="22" xfId="0" applyFont="1" applyFill="1" applyBorder="1" applyAlignment="1">
      <alignment horizontal="left" vertical="top"/>
    </xf>
    <xf numFmtId="0" fontId="24" fillId="6" borderId="20" xfId="0" applyFont="1" applyFill="1" applyBorder="1" applyAlignment="1">
      <alignment horizontal="center"/>
    </xf>
    <xf numFmtId="0" fontId="24" fillId="6" borderId="21" xfId="0" applyFont="1" applyFill="1" applyBorder="1" applyAlignment="1">
      <alignment horizontal="center"/>
    </xf>
    <xf numFmtId="0" fontId="24" fillId="8" borderId="9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 vertical="top" wrapText="1"/>
    </xf>
  </cellXfs>
  <cellStyles count="17">
    <cellStyle name="Comma 2" xfId="13" xr:uid="{BC2BDD67-2EFE-449F-A6D3-8B22BA1705E8}"/>
    <cellStyle name="Dobry 2" xfId="8" xr:uid="{00000000-0005-0000-0000-000000000000}"/>
    <cellStyle name="Dziesiętny 2" xfId="11" xr:uid="{00000000-0005-0000-0000-000001000000}"/>
    <cellStyle name="Good 2" xfId="14" xr:uid="{FEA1E72C-5DF5-428F-B04F-2DF9DDA8D3FA}"/>
    <cellStyle name="Komma 4" xfId="12" xr:uid="{53906DF7-2CB8-4CF4-8423-2427F790841B}"/>
    <cellStyle name="Normal 2" xfId="2" xr:uid="{00000000-0005-0000-0000-000002000000}"/>
    <cellStyle name="Normal 2 2" xfId="10" xr:uid="{00000000-0005-0000-0000-000003000000}"/>
    <cellStyle name="Normal 3" xfId="15" xr:uid="{C8AF7E91-CEF8-47D4-BF44-E5179E60C3D7}"/>
    <cellStyle name="Normalny" xfId="0" builtinId="0"/>
    <cellStyle name="Normalny 2" xfId="6" xr:uid="{00000000-0005-0000-0000-000005000000}"/>
    <cellStyle name="Percent 2" xfId="16" xr:uid="{E6C53412-EEE3-40E7-AD0A-8FBC55855E6F}"/>
    <cellStyle name="Procentowy" xfId="5" builtinId="5"/>
    <cellStyle name="Procentowy 2" xfId="7" xr:uid="{00000000-0005-0000-0000-000007000000}"/>
    <cellStyle name="Standard 2" xfId="1" xr:uid="{00000000-0005-0000-0000-000008000000}"/>
    <cellStyle name="Standard 4" xfId="9" xr:uid="{00000000-0005-0000-0000-000009000000}"/>
    <cellStyle name="Style 1" xfId="3" xr:uid="{00000000-0005-0000-0000-00000A000000}"/>
    <cellStyle name="Walutowy" xfId="4" builtinId="4"/>
  </cellStyles>
  <dxfs count="0"/>
  <tableStyles count="0" defaultTableStyle="TableStyleMedium2" defaultPivotStyle="PivotStyleLight16"/>
  <colors>
    <mruColors>
      <color rgb="FF0000CC"/>
      <color rgb="FF002F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image" Target="../media/image135.png"/><Relationship Id="rId159" Type="http://schemas.openxmlformats.org/officeDocument/2006/relationships/image" Target="../media/image156.png"/><Relationship Id="rId170" Type="http://schemas.openxmlformats.org/officeDocument/2006/relationships/image" Target="../media/image167.png"/><Relationship Id="rId191" Type="http://schemas.openxmlformats.org/officeDocument/2006/relationships/image" Target="../media/image188.jpeg"/><Relationship Id="rId205" Type="http://schemas.openxmlformats.org/officeDocument/2006/relationships/image" Target="../media/image202.pn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149" Type="http://schemas.openxmlformats.org/officeDocument/2006/relationships/image" Target="../media/image146.png"/><Relationship Id="rId5" Type="http://schemas.openxmlformats.org/officeDocument/2006/relationships/image" Target="../media/image6.jpeg"/><Relationship Id="rId95" Type="http://schemas.openxmlformats.org/officeDocument/2006/relationships/image" Target="../media/image96.jpeg"/><Relationship Id="rId160" Type="http://schemas.openxmlformats.org/officeDocument/2006/relationships/image" Target="../media/image157.png"/><Relationship Id="rId181" Type="http://schemas.openxmlformats.org/officeDocument/2006/relationships/image" Target="../media/image178.jpeg"/><Relationship Id="rId216" Type="http://schemas.openxmlformats.org/officeDocument/2006/relationships/image" Target="../media/image213.png"/><Relationship Id="rId22" Type="http://schemas.openxmlformats.org/officeDocument/2006/relationships/image" Target="../media/image23.jpeg"/><Relationship Id="rId43" Type="http://schemas.openxmlformats.org/officeDocument/2006/relationships/image" Target="../media/image44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139" Type="http://schemas.openxmlformats.org/officeDocument/2006/relationships/image" Target="../media/image136.jpeg"/><Relationship Id="rId85" Type="http://schemas.openxmlformats.org/officeDocument/2006/relationships/image" Target="../media/image86.jpeg"/><Relationship Id="rId150" Type="http://schemas.openxmlformats.org/officeDocument/2006/relationships/image" Target="../media/image147.png"/><Relationship Id="rId171" Type="http://schemas.openxmlformats.org/officeDocument/2006/relationships/image" Target="../media/image168.png"/><Relationship Id="rId192" Type="http://schemas.openxmlformats.org/officeDocument/2006/relationships/image" Target="../media/image189.jpeg"/><Relationship Id="rId206" Type="http://schemas.openxmlformats.org/officeDocument/2006/relationships/image" Target="../media/image203.png"/><Relationship Id="rId12" Type="http://schemas.openxmlformats.org/officeDocument/2006/relationships/image" Target="../media/image13.jpeg"/><Relationship Id="rId33" Type="http://schemas.openxmlformats.org/officeDocument/2006/relationships/image" Target="../media/image34.jpeg"/><Relationship Id="rId108" Type="http://schemas.openxmlformats.org/officeDocument/2006/relationships/image" Target="../media/image109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5" Type="http://schemas.openxmlformats.org/officeDocument/2006/relationships/image" Target="../media/image76.jpeg"/><Relationship Id="rId96" Type="http://schemas.openxmlformats.org/officeDocument/2006/relationships/image" Target="../media/image97.jpeg"/><Relationship Id="rId140" Type="http://schemas.openxmlformats.org/officeDocument/2006/relationships/image" Target="../media/image137.png"/><Relationship Id="rId161" Type="http://schemas.openxmlformats.org/officeDocument/2006/relationships/image" Target="../media/image158.png"/><Relationship Id="rId182" Type="http://schemas.openxmlformats.org/officeDocument/2006/relationships/image" Target="../media/image179.jpeg"/><Relationship Id="rId217" Type="http://schemas.openxmlformats.org/officeDocument/2006/relationships/image" Target="../media/image214.pn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5" Type="http://schemas.openxmlformats.org/officeDocument/2006/relationships/image" Target="../media/image66.jpeg"/><Relationship Id="rId86" Type="http://schemas.openxmlformats.org/officeDocument/2006/relationships/image" Target="../media/image87.jpeg"/><Relationship Id="rId130" Type="http://schemas.openxmlformats.org/officeDocument/2006/relationships/hyperlink" Target="http://products.boschsecuritysystems.pl/pl/PL/products/bxp/SKU12669306992995103883-P2" TargetMode="External"/><Relationship Id="rId151" Type="http://schemas.openxmlformats.org/officeDocument/2006/relationships/image" Target="../media/image148.png"/><Relationship Id="rId172" Type="http://schemas.openxmlformats.org/officeDocument/2006/relationships/image" Target="../media/image169.png"/><Relationship Id="rId193" Type="http://schemas.openxmlformats.org/officeDocument/2006/relationships/image" Target="../media/image190.jpeg"/><Relationship Id="rId207" Type="http://schemas.openxmlformats.org/officeDocument/2006/relationships/image" Target="../media/image204.jpeg"/><Relationship Id="rId13" Type="http://schemas.openxmlformats.org/officeDocument/2006/relationships/image" Target="../media/image14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20" Type="http://schemas.openxmlformats.org/officeDocument/2006/relationships/image" Target="../media/image121.png"/><Relationship Id="rId141" Type="http://schemas.openxmlformats.org/officeDocument/2006/relationships/image" Target="../media/image138.png"/><Relationship Id="rId7" Type="http://schemas.openxmlformats.org/officeDocument/2006/relationships/image" Target="../media/image8.jpeg"/><Relationship Id="rId162" Type="http://schemas.openxmlformats.org/officeDocument/2006/relationships/image" Target="../media/image159.jpeg"/><Relationship Id="rId183" Type="http://schemas.openxmlformats.org/officeDocument/2006/relationships/image" Target="../media/image180.jpeg"/><Relationship Id="rId24" Type="http://schemas.openxmlformats.org/officeDocument/2006/relationships/image" Target="../media/image25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31" Type="http://schemas.openxmlformats.org/officeDocument/2006/relationships/image" Target="../media/image131.jpeg"/><Relationship Id="rId152" Type="http://schemas.openxmlformats.org/officeDocument/2006/relationships/image" Target="../media/image149.png"/><Relationship Id="rId173" Type="http://schemas.openxmlformats.org/officeDocument/2006/relationships/image" Target="../media/image170.png"/><Relationship Id="rId194" Type="http://schemas.openxmlformats.org/officeDocument/2006/relationships/image" Target="../media/image191.jpeg"/><Relationship Id="rId208" Type="http://schemas.openxmlformats.org/officeDocument/2006/relationships/image" Target="../media/image205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4.png"/><Relationship Id="rId168" Type="http://schemas.openxmlformats.org/officeDocument/2006/relationships/image" Target="../media/image165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png"/><Relationship Id="rId142" Type="http://schemas.openxmlformats.org/officeDocument/2006/relationships/image" Target="../media/image139.jpeg"/><Relationship Id="rId163" Type="http://schemas.openxmlformats.org/officeDocument/2006/relationships/image" Target="../media/image160.jpeg"/><Relationship Id="rId184" Type="http://schemas.openxmlformats.org/officeDocument/2006/relationships/image" Target="../media/image181.jpeg"/><Relationship Id="rId189" Type="http://schemas.openxmlformats.org/officeDocument/2006/relationships/image" Target="../media/image186.jpeg"/><Relationship Id="rId3" Type="http://schemas.openxmlformats.org/officeDocument/2006/relationships/image" Target="../media/image4.jpeg"/><Relationship Id="rId214" Type="http://schemas.openxmlformats.org/officeDocument/2006/relationships/image" Target="../media/image211.pn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4.jpeg"/><Relationship Id="rId158" Type="http://schemas.openxmlformats.org/officeDocument/2006/relationships/image" Target="../media/image155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hyperlink" Target="http://products.boschsecuritysystems.pl/pl/PL/products/bxp/SKU12661330032995101323-P2" TargetMode="External"/><Relationship Id="rId153" Type="http://schemas.openxmlformats.org/officeDocument/2006/relationships/image" Target="../media/image150.jpeg"/><Relationship Id="rId174" Type="http://schemas.openxmlformats.org/officeDocument/2006/relationships/image" Target="../media/image171.jpeg"/><Relationship Id="rId179" Type="http://schemas.openxmlformats.org/officeDocument/2006/relationships/image" Target="../media/image176.jpeg"/><Relationship Id="rId195" Type="http://schemas.openxmlformats.org/officeDocument/2006/relationships/image" Target="../media/image192.png"/><Relationship Id="rId209" Type="http://schemas.openxmlformats.org/officeDocument/2006/relationships/image" Target="../media/image206.jpeg"/><Relationship Id="rId190" Type="http://schemas.openxmlformats.org/officeDocument/2006/relationships/image" Target="../media/image187.jpeg"/><Relationship Id="rId204" Type="http://schemas.openxmlformats.org/officeDocument/2006/relationships/image" Target="../media/image201.pn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png"/><Relationship Id="rId143" Type="http://schemas.openxmlformats.org/officeDocument/2006/relationships/image" Target="../media/image140.png"/><Relationship Id="rId148" Type="http://schemas.openxmlformats.org/officeDocument/2006/relationships/image" Target="../media/image145.png"/><Relationship Id="rId164" Type="http://schemas.openxmlformats.org/officeDocument/2006/relationships/image" Target="../media/image161.jpeg"/><Relationship Id="rId169" Type="http://schemas.openxmlformats.org/officeDocument/2006/relationships/image" Target="../media/image166.emf"/><Relationship Id="rId185" Type="http://schemas.openxmlformats.org/officeDocument/2006/relationships/image" Target="../media/image182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77.png"/><Relationship Id="rId210" Type="http://schemas.openxmlformats.org/officeDocument/2006/relationships/image" Target="../media/image207.jpeg"/><Relationship Id="rId215" Type="http://schemas.openxmlformats.org/officeDocument/2006/relationships/image" Target="../media/image212.pn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2.jpeg"/><Relationship Id="rId154" Type="http://schemas.openxmlformats.org/officeDocument/2006/relationships/image" Target="../media/image151.png"/><Relationship Id="rId175" Type="http://schemas.openxmlformats.org/officeDocument/2006/relationships/image" Target="../media/image172.jpeg"/><Relationship Id="rId196" Type="http://schemas.openxmlformats.org/officeDocument/2006/relationships/image" Target="../media/image193.png"/><Relationship Id="rId200" Type="http://schemas.openxmlformats.org/officeDocument/2006/relationships/image" Target="../media/image197.jpeg"/><Relationship Id="rId16" Type="http://schemas.openxmlformats.org/officeDocument/2006/relationships/image" Target="../media/image17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png"/><Relationship Id="rId144" Type="http://schemas.openxmlformats.org/officeDocument/2006/relationships/image" Target="../media/image141.png"/><Relationship Id="rId90" Type="http://schemas.openxmlformats.org/officeDocument/2006/relationships/image" Target="../media/image91.jpeg"/><Relationship Id="rId165" Type="http://schemas.openxmlformats.org/officeDocument/2006/relationships/image" Target="../media/image162.jpeg"/><Relationship Id="rId186" Type="http://schemas.openxmlformats.org/officeDocument/2006/relationships/image" Target="../media/image183.png"/><Relationship Id="rId211" Type="http://schemas.openxmlformats.org/officeDocument/2006/relationships/image" Target="../media/image208.jpe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34" Type="http://schemas.openxmlformats.org/officeDocument/2006/relationships/hyperlink" Target="http://products.boschsecuritysystems.pl/pl/PL/products/bxp/SKU12665319792995102603-P2" TargetMode="External"/><Relationship Id="rId80" Type="http://schemas.openxmlformats.org/officeDocument/2006/relationships/image" Target="../media/image81.jpeg"/><Relationship Id="rId155" Type="http://schemas.openxmlformats.org/officeDocument/2006/relationships/image" Target="../media/image152.png"/><Relationship Id="rId176" Type="http://schemas.openxmlformats.org/officeDocument/2006/relationships/image" Target="../media/image173.jpeg"/><Relationship Id="rId197" Type="http://schemas.openxmlformats.org/officeDocument/2006/relationships/image" Target="../media/image194.png"/><Relationship Id="rId201" Type="http://schemas.openxmlformats.org/officeDocument/2006/relationships/image" Target="../media/image198.gif"/><Relationship Id="rId17" Type="http://schemas.openxmlformats.org/officeDocument/2006/relationships/image" Target="../media/image18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24" Type="http://schemas.openxmlformats.org/officeDocument/2006/relationships/image" Target="../media/image125.png"/><Relationship Id="rId70" Type="http://schemas.openxmlformats.org/officeDocument/2006/relationships/image" Target="../media/image71.jpeg"/><Relationship Id="rId91" Type="http://schemas.openxmlformats.org/officeDocument/2006/relationships/image" Target="../media/image92.jpeg"/><Relationship Id="rId145" Type="http://schemas.openxmlformats.org/officeDocument/2006/relationships/image" Target="../media/image142.png"/><Relationship Id="rId166" Type="http://schemas.openxmlformats.org/officeDocument/2006/relationships/image" Target="../media/image163.jpeg"/><Relationship Id="rId187" Type="http://schemas.openxmlformats.org/officeDocument/2006/relationships/image" Target="../media/image184.png"/><Relationship Id="rId1" Type="http://schemas.openxmlformats.org/officeDocument/2006/relationships/image" Target="../media/image2.jpeg"/><Relationship Id="rId212" Type="http://schemas.openxmlformats.org/officeDocument/2006/relationships/image" Target="../media/image209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60" Type="http://schemas.openxmlformats.org/officeDocument/2006/relationships/image" Target="../media/image61.jpeg"/><Relationship Id="rId81" Type="http://schemas.openxmlformats.org/officeDocument/2006/relationships/image" Target="../media/image82.jpeg"/><Relationship Id="rId135" Type="http://schemas.openxmlformats.org/officeDocument/2006/relationships/image" Target="../media/image133.jpeg"/><Relationship Id="rId156" Type="http://schemas.openxmlformats.org/officeDocument/2006/relationships/image" Target="../media/image153.png"/><Relationship Id="rId177" Type="http://schemas.openxmlformats.org/officeDocument/2006/relationships/image" Target="../media/image174.jpeg"/><Relationship Id="rId198" Type="http://schemas.openxmlformats.org/officeDocument/2006/relationships/image" Target="../media/image195.png"/><Relationship Id="rId202" Type="http://schemas.openxmlformats.org/officeDocument/2006/relationships/image" Target="../media/image199.pn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50" Type="http://schemas.openxmlformats.org/officeDocument/2006/relationships/image" Target="../media/image51.jpeg"/><Relationship Id="rId104" Type="http://schemas.openxmlformats.org/officeDocument/2006/relationships/image" Target="../media/image105.jpeg"/><Relationship Id="rId125" Type="http://schemas.openxmlformats.org/officeDocument/2006/relationships/image" Target="../media/image126.png"/><Relationship Id="rId146" Type="http://schemas.openxmlformats.org/officeDocument/2006/relationships/image" Target="../media/image143.png"/><Relationship Id="rId167" Type="http://schemas.openxmlformats.org/officeDocument/2006/relationships/image" Target="../media/image164.jpeg"/><Relationship Id="rId188" Type="http://schemas.openxmlformats.org/officeDocument/2006/relationships/image" Target="../media/image185.pn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13" Type="http://schemas.openxmlformats.org/officeDocument/2006/relationships/image" Target="../media/image210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40" Type="http://schemas.openxmlformats.org/officeDocument/2006/relationships/image" Target="../media/image41.jpeg"/><Relationship Id="rId115" Type="http://schemas.openxmlformats.org/officeDocument/2006/relationships/image" Target="../media/image116.png"/><Relationship Id="rId136" Type="http://schemas.openxmlformats.org/officeDocument/2006/relationships/hyperlink" Target="http://products.boschsecuritysystems.pl/pl/PL/products/bxp/SKU12673321072995105163-P2" TargetMode="External"/><Relationship Id="rId157" Type="http://schemas.openxmlformats.org/officeDocument/2006/relationships/image" Target="../media/image154.png"/><Relationship Id="rId178" Type="http://schemas.openxmlformats.org/officeDocument/2006/relationships/image" Target="../media/image175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99" Type="http://schemas.openxmlformats.org/officeDocument/2006/relationships/image" Target="../media/image196.png"/><Relationship Id="rId203" Type="http://schemas.openxmlformats.org/officeDocument/2006/relationships/image" Target="../media/image200.png"/><Relationship Id="rId19" Type="http://schemas.openxmlformats.org/officeDocument/2006/relationships/image" Target="../media/image2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14</xdr:col>
      <xdr:colOff>438150</xdr:colOff>
      <xdr:row>34</xdr:row>
      <xdr:rowOff>133349</xdr:rowOff>
    </xdr:to>
    <xdr:pic>
      <xdr:nvPicPr>
        <xdr:cNvPr id="8" name="Obraz 7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379"/>
        <a:stretch/>
      </xdr:blipFill>
      <xdr:spPr bwMode="auto">
        <a:xfrm>
          <a:off x="0" y="9524"/>
          <a:ext cx="8972550" cy="562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</xdr:row>
      <xdr:rowOff>133350</xdr:rowOff>
    </xdr:from>
    <xdr:to>
      <xdr:col>13</xdr:col>
      <xdr:colOff>85725</xdr:colOff>
      <xdr:row>18</xdr:row>
      <xdr:rowOff>19050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314325" y="2076450"/>
          <a:ext cx="76962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64008" tIns="50292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00"/>
              </a:solidFill>
              <a:latin typeface="Arial"/>
              <a:cs typeface="Arial"/>
            </a:rPr>
            <a:t>CENNIK PROJEKTOWY BOSCH SAP </a:t>
          </a:r>
        </a:p>
        <a:p>
          <a:pPr algn="ctr" rtl="0">
            <a:defRPr sz="1000"/>
          </a:pPr>
          <a:r>
            <a:rPr lang="pl-PL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ważny od 01.01.2026</a:t>
          </a:r>
        </a:p>
      </xdr:txBody>
    </xdr:sp>
    <xdr:clientData/>
  </xdr:twoCellAnchor>
  <xdr:twoCellAnchor>
    <xdr:from>
      <xdr:col>0</xdr:col>
      <xdr:colOff>276225</xdr:colOff>
      <xdr:row>27</xdr:row>
      <xdr:rowOff>38101</xdr:rowOff>
    </xdr:from>
    <xdr:to>
      <xdr:col>4</xdr:col>
      <xdr:colOff>123825</xdr:colOff>
      <xdr:row>32</xdr:row>
      <xdr:rowOff>85726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276225" y="4410076"/>
          <a:ext cx="22860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pl-P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Wszytkie ceny są cenami cennikowymi netto.</a:t>
          </a:r>
        </a:p>
      </xdr:txBody>
    </xdr:sp>
    <xdr:clientData/>
  </xdr:twoCellAnchor>
  <xdr:twoCellAnchor>
    <xdr:from>
      <xdr:col>10</xdr:col>
      <xdr:colOff>447675</xdr:colOff>
      <xdr:row>22</xdr:row>
      <xdr:rowOff>38100</xdr:rowOff>
    </xdr:from>
    <xdr:to>
      <xdr:col>13</xdr:col>
      <xdr:colOff>523875</xdr:colOff>
      <xdr:row>32</xdr:row>
      <xdr:rowOff>57150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543675" y="3600450"/>
          <a:ext cx="1905000" cy="163830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Robert Bosch Sp. z o.o. </a:t>
          </a: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ul. Jutrzenki 105, 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02-231 Warszawa, Polska (POLAND)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KRS: 0000051814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XIII Wydział Gospodarczy KRS Sądu Rejonowego dla m.st Warszawy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NIP: 526-10-27-992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Kapitał Zakładowy: 157 566 400 PLN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+48 22 715 41 01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fax. +48 22 715 41 05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20</xdr:row>
      <xdr:rowOff>47625</xdr:rowOff>
    </xdr:from>
    <xdr:to>
      <xdr:col>0</xdr:col>
      <xdr:colOff>704850</xdr:colOff>
      <xdr:row>20</xdr:row>
      <xdr:rowOff>588645</xdr:rowOff>
    </xdr:to>
    <xdr:pic>
      <xdr:nvPicPr>
        <xdr:cNvPr id="8" name="Obraz 27" descr="batt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96774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21</xdr:row>
      <xdr:rowOff>47625</xdr:rowOff>
    </xdr:from>
    <xdr:to>
      <xdr:col>0</xdr:col>
      <xdr:colOff>739140</xdr:colOff>
      <xdr:row>21</xdr:row>
      <xdr:rowOff>588645</xdr:rowOff>
    </xdr:to>
    <xdr:pic>
      <xdr:nvPicPr>
        <xdr:cNvPr id="9" name="Obraz 29" descr="ANI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103251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22</xdr:row>
      <xdr:rowOff>47625</xdr:rowOff>
    </xdr:from>
    <xdr:to>
      <xdr:col>0</xdr:col>
      <xdr:colOff>704850</xdr:colOff>
      <xdr:row>22</xdr:row>
      <xdr:rowOff>588645</xdr:rowOff>
    </xdr:to>
    <xdr:pic>
      <xdr:nvPicPr>
        <xdr:cNvPr id="10" name="Obraz 31" descr="RML8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66700" y="109728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23</xdr:row>
      <xdr:rowOff>47625</xdr:rowOff>
    </xdr:from>
    <xdr:to>
      <xdr:col>0</xdr:col>
      <xdr:colOff>664845</xdr:colOff>
      <xdr:row>23</xdr:row>
      <xdr:rowOff>588645</xdr:rowOff>
    </xdr:to>
    <xdr:pic>
      <xdr:nvPicPr>
        <xdr:cNvPr id="11" name="Obraz 33" descr="IOS20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66700" y="11620500"/>
          <a:ext cx="409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24</xdr:row>
      <xdr:rowOff>47625</xdr:rowOff>
    </xdr:from>
    <xdr:to>
      <xdr:col>0</xdr:col>
      <xdr:colOff>704850</xdr:colOff>
      <xdr:row>24</xdr:row>
      <xdr:rowOff>588645</xdr:rowOff>
    </xdr:to>
    <xdr:pic>
      <xdr:nvPicPr>
        <xdr:cNvPr id="12" name="Obraz 35" descr="IOS232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66700" y="122682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25</xdr:row>
      <xdr:rowOff>47625</xdr:rowOff>
    </xdr:from>
    <xdr:to>
      <xdr:col>0</xdr:col>
      <xdr:colOff>723900</xdr:colOff>
      <xdr:row>25</xdr:row>
      <xdr:rowOff>588645</xdr:rowOff>
    </xdr:to>
    <xdr:pic>
      <xdr:nvPicPr>
        <xdr:cNvPr id="13" name="Obraz 37" descr="IOP8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9075" y="12915900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26</xdr:row>
      <xdr:rowOff>47625</xdr:rowOff>
    </xdr:from>
    <xdr:to>
      <xdr:col>0</xdr:col>
      <xdr:colOff>666750</xdr:colOff>
      <xdr:row>26</xdr:row>
      <xdr:rowOff>588645</xdr:rowOff>
    </xdr:to>
    <xdr:pic>
      <xdr:nvPicPr>
        <xdr:cNvPr id="14" name="Obraz 39" descr="CZM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66700" y="13563600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27</xdr:row>
      <xdr:rowOff>47625</xdr:rowOff>
    </xdr:from>
    <xdr:to>
      <xdr:col>0</xdr:col>
      <xdr:colOff>662940</xdr:colOff>
      <xdr:row>27</xdr:row>
      <xdr:rowOff>588645</xdr:rowOff>
    </xdr:to>
    <xdr:pic>
      <xdr:nvPicPr>
        <xdr:cNvPr id="15" name="Obraz 41" descr="RMH2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66700" y="14211300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28</xdr:row>
      <xdr:rowOff>47625</xdr:rowOff>
    </xdr:from>
    <xdr:to>
      <xdr:col>0</xdr:col>
      <xdr:colOff>685800</xdr:colOff>
      <xdr:row>28</xdr:row>
      <xdr:rowOff>588645</xdr:rowOff>
    </xdr:to>
    <xdr:pic>
      <xdr:nvPicPr>
        <xdr:cNvPr id="16" name="Obraz 43" descr="NZM2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66700" y="148590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29</xdr:row>
      <xdr:rowOff>47625</xdr:rowOff>
    </xdr:from>
    <xdr:to>
      <xdr:col>0</xdr:col>
      <xdr:colOff>685800</xdr:colOff>
      <xdr:row>29</xdr:row>
      <xdr:rowOff>588645</xdr:rowOff>
    </xdr:to>
    <xdr:pic>
      <xdr:nvPicPr>
        <xdr:cNvPr id="17" name="Obraz 45" descr="FPE5000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6700" y="155067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30</xdr:row>
      <xdr:rowOff>47625</xdr:rowOff>
    </xdr:from>
    <xdr:to>
      <xdr:col>0</xdr:col>
      <xdr:colOff>701040</xdr:colOff>
      <xdr:row>30</xdr:row>
      <xdr:rowOff>588645</xdr:rowOff>
    </xdr:to>
    <xdr:pic>
      <xdr:nvPicPr>
        <xdr:cNvPr id="18" name="Obraz 47" descr="LSN300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6700" y="16154400"/>
          <a:ext cx="428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</xdr:row>
      <xdr:rowOff>47625</xdr:rowOff>
    </xdr:from>
    <xdr:to>
      <xdr:col>0</xdr:col>
      <xdr:colOff>853440</xdr:colOff>
      <xdr:row>31</xdr:row>
      <xdr:rowOff>588645</xdr:rowOff>
    </xdr:to>
    <xdr:pic>
      <xdr:nvPicPr>
        <xdr:cNvPr id="19" name="Obraz 49" descr="LSN1500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625" y="1680210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34</xdr:row>
      <xdr:rowOff>47625</xdr:rowOff>
    </xdr:from>
    <xdr:to>
      <xdr:col>0</xdr:col>
      <xdr:colOff>815340</xdr:colOff>
      <xdr:row>34</xdr:row>
      <xdr:rowOff>588645</xdr:rowOff>
    </xdr:to>
    <xdr:pic>
      <xdr:nvPicPr>
        <xdr:cNvPr id="20" name="Obraz 53" descr="L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2875" y="181356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36</xdr:row>
      <xdr:rowOff>47625</xdr:rowOff>
    </xdr:from>
    <xdr:to>
      <xdr:col>0</xdr:col>
      <xdr:colOff>647700</xdr:colOff>
      <xdr:row>36</xdr:row>
      <xdr:rowOff>588645</xdr:rowOff>
    </xdr:to>
    <xdr:pic>
      <xdr:nvPicPr>
        <xdr:cNvPr id="21" name="Obraz 55" descr="CPH0006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5750" y="189357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37</xdr:row>
      <xdr:rowOff>47625</xdr:rowOff>
    </xdr:from>
    <xdr:to>
      <xdr:col>0</xdr:col>
      <xdr:colOff>647700</xdr:colOff>
      <xdr:row>37</xdr:row>
      <xdr:rowOff>588645</xdr:rowOff>
    </xdr:to>
    <xdr:pic>
      <xdr:nvPicPr>
        <xdr:cNvPr id="22" name="Obraz 57" descr="CPH0010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85750" y="195834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38</xdr:row>
      <xdr:rowOff>47625</xdr:rowOff>
    </xdr:from>
    <xdr:to>
      <xdr:col>0</xdr:col>
      <xdr:colOff>647700</xdr:colOff>
      <xdr:row>38</xdr:row>
      <xdr:rowOff>588645</xdr:rowOff>
    </xdr:to>
    <xdr:pic>
      <xdr:nvPicPr>
        <xdr:cNvPr id="23" name="Obraz 59" descr="EPH0012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85750" y="202311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39</xdr:row>
      <xdr:rowOff>95250</xdr:rowOff>
    </xdr:from>
    <xdr:to>
      <xdr:col>0</xdr:col>
      <xdr:colOff>914400</xdr:colOff>
      <xdr:row>39</xdr:row>
      <xdr:rowOff>586740</xdr:rowOff>
    </xdr:to>
    <xdr:pic>
      <xdr:nvPicPr>
        <xdr:cNvPr id="24" name="Obraz 61" descr="PSF0002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0926425"/>
          <a:ext cx="866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40</xdr:row>
      <xdr:rowOff>47625</xdr:rowOff>
    </xdr:from>
    <xdr:to>
      <xdr:col>0</xdr:col>
      <xdr:colOff>701040</xdr:colOff>
      <xdr:row>40</xdr:row>
      <xdr:rowOff>588645</xdr:rowOff>
    </xdr:to>
    <xdr:pic>
      <xdr:nvPicPr>
        <xdr:cNvPr id="25" name="Obraz 63" descr="PMF0004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38125" y="21526500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41</xdr:row>
      <xdr:rowOff>95250</xdr:rowOff>
    </xdr:from>
    <xdr:to>
      <xdr:col>0</xdr:col>
      <xdr:colOff>933450</xdr:colOff>
      <xdr:row>41</xdr:row>
      <xdr:rowOff>588645</xdr:rowOff>
    </xdr:to>
    <xdr:pic>
      <xdr:nvPicPr>
        <xdr:cNvPr id="26" name="Obraz 65" descr="USF0000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2221825"/>
          <a:ext cx="885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43</xdr:row>
      <xdr:rowOff>47625</xdr:rowOff>
    </xdr:from>
    <xdr:to>
      <xdr:col>0</xdr:col>
      <xdr:colOff>626745</xdr:colOff>
      <xdr:row>43</xdr:row>
      <xdr:rowOff>588645</xdr:rowOff>
    </xdr:to>
    <xdr:pic>
      <xdr:nvPicPr>
        <xdr:cNvPr id="27" name="Obraz 67" descr="FBH0000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85750" y="23469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44</xdr:row>
      <xdr:rowOff>47625</xdr:rowOff>
    </xdr:from>
    <xdr:to>
      <xdr:col>0</xdr:col>
      <xdr:colOff>704850</xdr:colOff>
      <xdr:row>44</xdr:row>
      <xdr:rowOff>588645</xdr:rowOff>
    </xdr:to>
    <xdr:pic>
      <xdr:nvPicPr>
        <xdr:cNvPr id="28" name="Obraz 69" descr="FMH0000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38125" y="241173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45</xdr:row>
      <xdr:rowOff>47625</xdr:rowOff>
    </xdr:from>
    <xdr:to>
      <xdr:col>0</xdr:col>
      <xdr:colOff>891540</xdr:colOff>
      <xdr:row>45</xdr:row>
      <xdr:rowOff>588645</xdr:rowOff>
    </xdr:to>
    <xdr:pic>
      <xdr:nvPicPr>
        <xdr:cNvPr id="29" name="Obraz 71" descr="FSH0000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7625" y="24765000"/>
          <a:ext cx="838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46</xdr:row>
      <xdr:rowOff>47625</xdr:rowOff>
    </xdr:from>
    <xdr:to>
      <xdr:col>0</xdr:col>
      <xdr:colOff>647700</xdr:colOff>
      <xdr:row>46</xdr:row>
      <xdr:rowOff>588645</xdr:rowOff>
    </xdr:to>
    <xdr:pic>
      <xdr:nvPicPr>
        <xdr:cNvPr id="33" name="Obraz 79" descr="FRB0019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85750" y="273558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47</xdr:row>
      <xdr:rowOff>47625</xdr:rowOff>
    </xdr:from>
    <xdr:to>
      <xdr:col>0</xdr:col>
      <xdr:colOff>723900</xdr:colOff>
      <xdr:row>47</xdr:row>
      <xdr:rowOff>588645</xdr:rowOff>
    </xdr:to>
    <xdr:pic>
      <xdr:nvPicPr>
        <xdr:cNvPr id="34" name="Obraz 81" descr="FRM0019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38125" y="28003500"/>
          <a:ext cx="485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48</xdr:row>
      <xdr:rowOff>47625</xdr:rowOff>
    </xdr:from>
    <xdr:to>
      <xdr:col>0</xdr:col>
      <xdr:colOff>933450</xdr:colOff>
      <xdr:row>48</xdr:row>
      <xdr:rowOff>588645</xdr:rowOff>
    </xdr:to>
    <xdr:pic>
      <xdr:nvPicPr>
        <xdr:cNvPr id="35" name="Obraz 83" descr="FRS0019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7625" y="286512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49</xdr:row>
      <xdr:rowOff>47625</xdr:rowOff>
    </xdr:from>
    <xdr:to>
      <xdr:col>0</xdr:col>
      <xdr:colOff>762000</xdr:colOff>
      <xdr:row>49</xdr:row>
      <xdr:rowOff>588645</xdr:rowOff>
    </xdr:to>
    <xdr:pic>
      <xdr:nvPicPr>
        <xdr:cNvPr id="36" name="Obraz 85" descr="FDP0001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80975" y="292989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52</xdr:row>
      <xdr:rowOff>47625</xdr:rowOff>
    </xdr:from>
    <xdr:to>
      <xdr:col>0</xdr:col>
      <xdr:colOff>662940</xdr:colOff>
      <xdr:row>52</xdr:row>
      <xdr:rowOff>588645</xdr:rowOff>
    </xdr:to>
    <xdr:pic>
      <xdr:nvPicPr>
        <xdr:cNvPr id="37" name="Obraz 87" descr="HPC0006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76225" y="30527625"/>
          <a:ext cx="381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53</xdr:row>
      <xdr:rowOff>47625</xdr:rowOff>
    </xdr:from>
    <xdr:to>
      <xdr:col>0</xdr:col>
      <xdr:colOff>609600</xdr:colOff>
      <xdr:row>53</xdr:row>
      <xdr:rowOff>588645</xdr:rowOff>
    </xdr:to>
    <xdr:pic>
      <xdr:nvPicPr>
        <xdr:cNvPr id="38" name="Obraz 89" descr="HPC0010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95275" y="311753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54</xdr:row>
      <xdr:rowOff>47625</xdr:rowOff>
    </xdr:from>
    <xdr:to>
      <xdr:col>0</xdr:col>
      <xdr:colOff>550545</xdr:colOff>
      <xdr:row>54</xdr:row>
      <xdr:rowOff>588645</xdr:rowOff>
    </xdr:to>
    <xdr:pic>
      <xdr:nvPicPr>
        <xdr:cNvPr id="39" name="Obraz 91" descr="HBE0012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95275" y="31823025"/>
          <a:ext cx="266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55</xdr:row>
      <xdr:rowOff>76200</xdr:rowOff>
    </xdr:from>
    <xdr:to>
      <xdr:col>0</xdr:col>
      <xdr:colOff>857250</xdr:colOff>
      <xdr:row>55</xdr:row>
      <xdr:rowOff>628650</xdr:rowOff>
    </xdr:to>
    <xdr:pic>
      <xdr:nvPicPr>
        <xdr:cNvPr id="40" name="Obraz 93" descr="PSS0002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14300" y="32499300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55697</xdr:colOff>
      <xdr:row>56</xdr:row>
      <xdr:rowOff>128345</xdr:rowOff>
    </xdr:from>
    <xdr:to>
      <xdr:col>0</xdr:col>
      <xdr:colOff>933902</xdr:colOff>
      <xdr:row>56</xdr:row>
      <xdr:rowOff>1046006</xdr:rowOff>
    </xdr:to>
    <xdr:pic>
      <xdr:nvPicPr>
        <xdr:cNvPr id="41" name="Obraz 95" descr="PSB0004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5697" y="33284870"/>
          <a:ext cx="866775" cy="929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58</xdr:row>
      <xdr:rowOff>47625</xdr:rowOff>
    </xdr:from>
    <xdr:to>
      <xdr:col>0</xdr:col>
      <xdr:colOff>685800</xdr:colOff>
      <xdr:row>58</xdr:row>
      <xdr:rowOff>588645</xdr:rowOff>
    </xdr:to>
    <xdr:pic>
      <xdr:nvPicPr>
        <xdr:cNvPr id="43" name="Obraz 105" descr="UPS2416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23850" y="3526155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61</xdr:row>
      <xdr:rowOff>47625</xdr:rowOff>
    </xdr:from>
    <xdr:to>
      <xdr:col>0</xdr:col>
      <xdr:colOff>853441</xdr:colOff>
      <xdr:row>61</xdr:row>
      <xdr:rowOff>588645</xdr:rowOff>
    </xdr:to>
    <xdr:pic>
      <xdr:nvPicPr>
        <xdr:cNvPr id="45" name="Obraz 109" descr="FPO_PSB_CH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7626" y="3763327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59</xdr:row>
      <xdr:rowOff>47625</xdr:rowOff>
    </xdr:from>
    <xdr:to>
      <xdr:col>0</xdr:col>
      <xdr:colOff>781050</xdr:colOff>
      <xdr:row>59</xdr:row>
      <xdr:rowOff>588645</xdr:rowOff>
    </xdr:to>
    <xdr:pic>
      <xdr:nvPicPr>
        <xdr:cNvPr id="46" name="Obraz 111" descr="CPB0000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33350" y="35909250"/>
          <a:ext cx="647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63</xdr:row>
      <xdr:rowOff>47625</xdr:rowOff>
    </xdr:from>
    <xdr:to>
      <xdr:col>0</xdr:col>
      <xdr:colOff>777240</xdr:colOff>
      <xdr:row>63</xdr:row>
      <xdr:rowOff>588645</xdr:rowOff>
    </xdr:to>
    <xdr:pic>
      <xdr:nvPicPr>
        <xdr:cNvPr id="49" name="Obraz 117" descr="CBB0000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71450" y="390810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74</xdr:row>
      <xdr:rowOff>47625</xdr:rowOff>
    </xdr:from>
    <xdr:to>
      <xdr:col>0</xdr:col>
      <xdr:colOff>819150</xdr:colOff>
      <xdr:row>74</xdr:row>
      <xdr:rowOff>588645</xdr:rowOff>
    </xdr:to>
    <xdr:pic>
      <xdr:nvPicPr>
        <xdr:cNvPr id="52" name="Obraz 127" descr="FAPO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33350" y="454818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75</xdr:row>
      <xdr:rowOff>47625</xdr:rowOff>
    </xdr:from>
    <xdr:to>
      <xdr:col>0</xdr:col>
      <xdr:colOff>819150</xdr:colOff>
      <xdr:row>75</xdr:row>
      <xdr:rowOff>588645</xdr:rowOff>
    </xdr:to>
    <xdr:pic>
      <xdr:nvPicPr>
        <xdr:cNvPr id="53" name="Obraz 129" descr="FAPOC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33350" y="461295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76</xdr:row>
      <xdr:rowOff>47625</xdr:rowOff>
    </xdr:from>
    <xdr:to>
      <xdr:col>0</xdr:col>
      <xdr:colOff>815340</xdr:colOff>
      <xdr:row>76</xdr:row>
      <xdr:rowOff>588645</xdr:rowOff>
    </xdr:to>
    <xdr:pic>
      <xdr:nvPicPr>
        <xdr:cNvPr id="54" name="Obraz 131" descr="FPAOP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42875" y="46777275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107</xdr:row>
      <xdr:rowOff>47625</xdr:rowOff>
    </xdr:from>
    <xdr:to>
      <xdr:col>0</xdr:col>
      <xdr:colOff>853440</xdr:colOff>
      <xdr:row>107</xdr:row>
      <xdr:rowOff>588645</xdr:rowOff>
    </xdr:to>
    <xdr:pic>
      <xdr:nvPicPr>
        <xdr:cNvPr id="62" name="Obraz 149" descr="MS400.jp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7625" y="6778942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109</xdr:row>
      <xdr:rowOff>57150</xdr:rowOff>
    </xdr:from>
    <xdr:to>
      <xdr:col>0</xdr:col>
      <xdr:colOff>762000</xdr:colOff>
      <xdr:row>109</xdr:row>
      <xdr:rowOff>398145</xdr:rowOff>
    </xdr:to>
    <xdr:pic>
      <xdr:nvPicPr>
        <xdr:cNvPr id="63" name="Obraz 151" descr="MS420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4775" y="69056250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110</xdr:row>
      <xdr:rowOff>47625</xdr:rowOff>
    </xdr:from>
    <xdr:to>
      <xdr:col>0</xdr:col>
      <xdr:colOff>853440</xdr:colOff>
      <xdr:row>110</xdr:row>
      <xdr:rowOff>588645</xdr:rowOff>
    </xdr:to>
    <xdr:pic>
      <xdr:nvPicPr>
        <xdr:cNvPr id="64" name="Obraz 153" descr="FAA_MSR_420.jp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7625" y="6951345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113</xdr:row>
      <xdr:rowOff>47625</xdr:rowOff>
    </xdr:from>
    <xdr:to>
      <xdr:col>0</xdr:col>
      <xdr:colOff>967740</xdr:colOff>
      <xdr:row>113</xdr:row>
      <xdr:rowOff>588645</xdr:rowOff>
    </xdr:to>
    <xdr:pic>
      <xdr:nvPicPr>
        <xdr:cNvPr id="65" name="Obraz 155" descr="SK_400.jp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7625" y="71132700"/>
          <a:ext cx="914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114</xdr:row>
      <xdr:rowOff>47625</xdr:rowOff>
    </xdr:from>
    <xdr:to>
      <xdr:col>0</xdr:col>
      <xdr:colOff>855345</xdr:colOff>
      <xdr:row>114</xdr:row>
      <xdr:rowOff>588645</xdr:rowOff>
    </xdr:to>
    <xdr:pic>
      <xdr:nvPicPr>
        <xdr:cNvPr id="66" name="Obraz 157" descr="SSK_400.jpg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04775" y="717804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117</xdr:row>
      <xdr:rowOff>228600</xdr:rowOff>
    </xdr:from>
    <xdr:to>
      <xdr:col>0</xdr:col>
      <xdr:colOff>895350</xdr:colOff>
      <xdr:row>117</xdr:row>
      <xdr:rowOff>438150</xdr:rowOff>
    </xdr:to>
    <xdr:pic>
      <xdr:nvPicPr>
        <xdr:cNvPr id="68" name="Obraz 161" descr="MH_400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7625" y="73466325"/>
          <a:ext cx="8477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79</xdr:row>
      <xdr:rowOff>66675</xdr:rowOff>
    </xdr:from>
    <xdr:to>
      <xdr:col>0</xdr:col>
      <xdr:colOff>971550</xdr:colOff>
      <xdr:row>79</xdr:row>
      <xdr:rowOff>533400</xdr:rowOff>
    </xdr:to>
    <xdr:pic>
      <xdr:nvPicPr>
        <xdr:cNvPr id="71" name="Obraz 169" descr="ProductPhoto_Web_all_1283873547.jp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14300" y="48091725"/>
          <a:ext cx="857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98</xdr:row>
      <xdr:rowOff>47625</xdr:rowOff>
    </xdr:from>
    <xdr:to>
      <xdr:col>0</xdr:col>
      <xdr:colOff>838200</xdr:colOff>
      <xdr:row>98</xdr:row>
      <xdr:rowOff>588645</xdr:rowOff>
    </xdr:to>
    <xdr:pic>
      <xdr:nvPicPr>
        <xdr:cNvPr id="72" name="Obraz 171" descr="FAA-500.jpg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7625" y="624554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99</xdr:row>
      <xdr:rowOff>47625</xdr:rowOff>
    </xdr:from>
    <xdr:to>
      <xdr:col>0</xdr:col>
      <xdr:colOff>742950</xdr:colOff>
      <xdr:row>99</xdr:row>
      <xdr:rowOff>588645</xdr:rowOff>
    </xdr:to>
    <xdr:pic>
      <xdr:nvPicPr>
        <xdr:cNvPr id="73" name="Obraz 173" descr="FAA-BB.jpg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200025" y="631031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100</xdr:row>
      <xdr:rowOff>47625</xdr:rowOff>
    </xdr:from>
    <xdr:to>
      <xdr:col>0</xdr:col>
      <xdr:colOff>876300</xdr:colOff>
      <xdr:row>100</xdr:row>
      <xdr:rowOff>588645</xdr:rowOff>
    </xdr:to>
    <xdr:pic>
      <xdr:nvPicPr>
        <xdr:cNvPr id="74" name="Obraz 175" descr="FAA-TR-P.jp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7625" y="63750825"/>
          <a:ext cx="8286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101</xdr:row>
      <xdr:rowOff>28575</xdr:rowOff>
    </xdr:from>
    <xdr:to>
      <xdr:col>0</xdr:col>
      <xdr:colOff>857250</xdr:colOff>
      <xdr:row>101</xdr:row>
      <xdr:rowOff>588645</xdr:rowOff>
    </xdr:to>
    <xdr:pic>
      <xdr:nvPicPr>
        <xdr:cNvPr id="75" name="Obraz 177" descr="FAA-TR-W.jp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57150" y="64379475"/>
          <a:ext cx="800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102</xdr:row>
      <xdr:rowOff>38100</xdr:rowOff>
    </xdr:from>
    <xdr:to>
      <xdr:col>0</xdr:col>
      <xdr:colOff>702945</xdr:colOff>
      <xdr:row>102</xdr:row>
      <xdr:rowOff>590550</xdr:rowOff>
    </xdr:to>
    <xdr:pic>
      <xdr:nvPicPr>
        <xdr:cNvPr id="76" name="Obraz 181" descr="FAA-SB-H.jpg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33350" y="650367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103</xdr:row>
      <xdr:rowOff>47625</xdr:rowOff>
    </xdr:from>
    <xdr:to>
      <xdr:col>0</xdr:col>
      <xdr:colOff>666750</xdr:colOff>
      <xdr:row>103</xdr:row>
      <xdr:rowOff>588645</xdr:rowOff>
    </xdr:to>
    <xdr:pic>
      <xdr:nvPicPr>
        <xdr:cNvPr id="77" name="Obraz 183" descr="spring.jp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76225" y="65693925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127</xdr:row>
      <xdr:rowOff>47625</xdr:rowOff>
    </xdr:from>
    <xdr:to>
      <xdr:col>0</xdr:col>
      <xdr:colOff>741045</xdr:colOff>
      <xdr:row>127</xdr:row>
      <xdr:rowOff>588645</xdr:rowOff>
    </xdr:to>
    <xdr:pic>
      <xdr:nvPicPr>
        <xdr:cNvPr id="78" name="Obraz 187" descr="FRay.jp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52400" y="803052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131</xdr:row>
      <xdr:rowOff>38100</xdr:rowOff>
    </xdr:from>
    <xdr:to>
      <xdr:col>0</xdr:col>
      <xdr:colOff>857250</xdr:colOff>
      <xdr:row>131</xdr:row>
      <xdr:rowOff>590550</xdr:rowOff>
    </xdr:to>
    <xdr:pic>
      <xdr:nvPicPr>
        <xdr:cNvPr id="79" name="Obraz 189" descr="LR_Kit.jp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5250" y="826865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130</xdr:row>
      <xdr:rowOff>47625</xdr:rowOff>
    </xdr:from>
    <xdr:to>
      <xdr:col>0</xdr:col>
      <xdr:colOff>933450</xdr:colOff>
      <xdr:row>130</xdr:row>
      <xdr:rowOff>588645</xdr:rowOff>
    </xdr:to>
    <xdr:pic>
      <xdr:nvPicPr>
        <xdr:cNvPr id="80" name="Obraz 191" descr="BR.jpg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7625" y="82029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129</xdr:row>
      <xdr:rowOff>9525</xdr:rowOff>
    </xdr:from>
    <xdr:to>
      <xdr:col>0</xdr:col>
      <xdr:colOff>1028700</xdr:colOff>
      <xdr:row>129</xdr:row>
      <xdr:rowOff>550545</xdr:rowOff>
    </xdr:to>
    <xdr:pic>
      <xdr:nvPicPr>
        <xdr:cNvPr id="81" name="Obraz 193" descr="4P.jp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42875" y="8136255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132</xdr:row>
      <xdr:rowOff>47625</xdr:rowOff>
    </xdr:from>
    <xdr:to>
      <xdr:col>0</xdr:col>
      <xdr:colOff>933450</xdr:colOff>
      <xdr:row>132</xdr:row>
      <xdr:rowOff>588645</xdr:rowOff>
    </xdr:to>
    <xdr:pic>
      <xdr:nvPicPr>
        <xdr:cNvPr id="82" name="Obraz 195" descr="1P.jpg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47625" y="833247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63769</xdr:colOff>
      <xdr:row>173</xdr:row>
      <xdr:rowOff>87824</xdr:rowOff>
    </xdr:from>
    <xdr:to>
      <xdr:col>0</xdr:col>
      <xdr:colOff>894349</xdr:colOff>
      <xdr:row>173</xdr:row>
      <xdr:rowOff>586902</xdr:rowOff>
    </xdr:to>
    <xdr:pic>
      <xdr:nvPicPr>
        <xdr:cNvPr id="87" name="Obraz 211" descr="SB3.jp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63769" y="107063099"/>
          <a:ext cx="838200" cy="493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172</xdr:row>
      <xdr:rowOff>47625</xdr:rowOff>
    </xdr:from>
    <xdr:to>
      <xdr:col>0</xdr:col>
      <xdr:colOff>742950</xdr:colOff>
      <xdr:row>173</xdr:row>
      <xdr:rowOff>2629</xdr:rowOff>
    </xdr:to>
    <xdr:pic>
      <xdr:nvPicPr>
        <xdr:cNvPr id="88" name="Obraz 213" descr="images.jp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238125" y="105727500"/>
          <a:ext cx="504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188</xdr:row>
      <xdr:rowOff>47625</xdr:rowOff>
    </xdr:from>
    <xdr:to>
      <xdr:col>0</xdr:col>
      <xdr:colOff>741045</xdr:colOff>
      <xdr:row>188</xdr:row>
      <xdr:rowOff>588645</xdr:rowOff>
    </xdr:to>
    <xdr:pic>
      <xdr:nvPicPr>
        <xdr:cNvPr id="96" name="Obraz 119" descr="GR.jp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28600" y="952119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189</xdr:row>
      <xdr:rowOff>47625</xdr:rowOff>
    </xdr:from>
    <xdr:to>
      <xdr:col>0</xdr:col>
      <xdr:colOff>723900</xdr:colOff>
      <xdr:row>189</xdr:row>
      <xdr:rowOff>588645</xdr:rowOff>
    </xdr:to>
    <xdr:pic>
      <xdr:nvPicPr>
        <xdr:cNvPr id="97" name="Obraz 121" descr="HR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00025" y="958596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205</xdr:row>
      <xdr:rowOff>47625</xdr:rowOff>
    </xdr:from>
    <xdr:to>
      <xdr:col>0</xdr:col>
      <xdr:colOff>741045</xdr:colOff>
      <xdr:row>205</xdr:row>
      <xdr:rowOff>588645</xdr:rowOff>
    </xdr:to>
    <xdr:pic>
      <xdr:nvPicPr>
        <xdr:cNvPr id="101" name="Obraz 131" descr="FLM-I_420-S.jp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194911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216</xdr:row>
      <xdr:rowOff>47625</xdr:rowOff>
    </xdr:from>
    <xdr:to>
      <xdr:col>0</xdr:col>
      <xdr:colOff>704850</xdr:colOff>
      <xdr:row>216</xdr:row>
      <xdr:rowOff>588645</xdr:rowOff>
    </xdr:to>
    <xdr:pic>
      <xdr:nvPicPr>
        <xdr:cNvPr id="102" name="Obraz 133" descr="FMX-IFB55-S.jp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71450" y="126615825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214</xdr:row>
      <xdr:rowOff>47625</xdr:rowOff>
    </xdr:from>
    <xdr:to>
      <xdr:col>0</xdr:col>
      <xdr:colOff>701040</xdr:colOff>
      <xdr:row>214</xdr:row>
      <xdr:rowOff>588645</xdr:rowOff>
    </xdr:to>
    <xdr:pic>
      <xdr:nvPicPr>
        <xdr:cNvPr id="103" name="Obraz 135" descr="FLM-420-I8R1-S8.jp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57175" y="1253204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213</xdr:row>
      <xdr:rowOff>47625</xdr:rowOff>
    </xdr:from>
    <xdr:to>
      <xdr:col>0</xdr:col>
      <xdr:colOff>701040</xdr:colOff>
      <xdr:row>213</xdr:row>
      <xdr:rowOff>588645</xdr:rowOff>
    </xdr:to>
    <xdr:pic>
      <xdr:nvPicPr>
        <xdr:cNvPr id="104" name="Obraz 137" descr="FLM-420-RLV-S.jp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57175" y="1246727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203</xdr:row>
      <xdr:rowOff>47625</xdr:rowOff>
    </xdr:from>
    <xdr:to>
      <xdr:col>0</xdr:col>
      <xdr:colOff>741045</xdr:colOff>
      <xdr:row>203</xdr:row>
      <xdr:rowOff>588645</xdr:rowOff>
    </xdr:to>
    <xdr:pic>
      <xdr:nvPicPr>
        <xdr:cNvPr id="105" name="Obraz 139" descr="RHV-S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181957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204</xdr:row>
      <xdr:rowOff>47625</xdr:rowOff>
    </xdr:from>
    <xdr:to>
      <xdr:col>0</xdr:col>
      <xdr:colOff>741045</xdr:colOff>
      <xdr:row>204</xdr:row>
      <xdr:rowOff>588645</xdr:rowOff>
    </xdr:to>
    <xdr:pic>
      <xdr:nvPicPr>
        <xdr:cNvPr id="106" name="Obraz 141" descr="RHV-D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57175" y="118843425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206</xdr:row>
      <xdr:rowOff>47625</xdr:rowOff>
    </xdr:from>
    <xdr:to>
      <xdr:col>0</xdr:col>
      <xdr:colOff>662940</xdr:colOff>
      <xdr:row>206</xdr:row>
      <xdr:rowOff>588645</xdr:rowOff>
    </xdr:to>
    <xdr:pic>
      <xdr:nvPicPr>
        <xdr:cNvPr id="107" name="Obraz 143" descr="I2-W.jp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257175" y="12013882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207</xdr:row>
      <xdr:rowOff>47625</xdr:rowOff>
    </xdr:from>
    <xdr:to>
      <xdr:col>0</xdr:col>
      <xdr:colOff>701040</xdr:colOff>
      <xdr:row>207</xdr:row>
      <xdr:rowOff>588645</xdr:rowOff>
    </xdr:to>
    <xdr:pic>
      <xdr:nvPicPr>
        <xdr:cNvPr id="108" name="Obraz 145" descr="I2-E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71450" y="1207865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208</xdr:row>
      <xdr:rowOff>47625</xdr:rowOff>
    </xdr:from>
    <xdr:to>
      <xdr:col>0</xdr:col>
      <xdr:colOff>701040</xdr:colOff>
      <xdr:row>208</xdr:row>
      <xdr:rowOff>492394</xdr:rowOff>
    </xdr:to>
    <xdr:pic>
      <xdr:nvPicPr>
        <xdr:cNvPr id="109" name="Obraz 147" descr="I2-D.jp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71450" y="121434225"/>
          <a:ext cx="523875" cy="4447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163378</xdr:colOff>
      <xdr:row>209</xdr:row>
      <xdr:rowOff>153369</xdr:rowOff>
    </xdr:from>
    <xdr:to>
      <xdr:col>0</xdr:col>
      <xdr:colOff>704398</xdr:colOff>
      <xdr:row>209</xdr:row>
      <xdr:rowOff>591099</xdr:rowOff>
    </xdr:to>
    <xdr:pic>
      <xdr:nvPicPr>
        <xdr:cNvPr id="110" name="Obraz 155" descr="RLV1_E.jp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63378" y="122187669"/>
          <a:ext cx="552450" cy="422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210</xdr:row>
      <xdr:rowOff>47625</xdr:rowOff>
    </xdr:from>
    <xdr:to>
      <xdr:col>0</xdr:col>
      <xdr:colOff>762000</xdr:colOff>
      <xdr:row>210</xdr:row>
      <xdr:rowOff>588645</xdr:rowOff>
    </xdr:to>
    <xdr:pic>
      <xdr:nvPicPr>
        <xdr:cNvPr id="111" name="Obraz 157" descr="RLV1_D.jp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238125" y="1227296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211</xdr:row>
      <xdr:rowOff>47625</xdr:rowOff>
    </xdr:from>
    <xdr:to>
      <xdr:col>0</xdr:col>
      <xdr:colOff>741045</xdr:colOff>
      <xdr:row>211</xdr:row>
      <xdr:rowOff>588645</xdr:rowOff>
    </xdr:to>
    <xdr:pic>
      <xdr:nvPicPr>
        <xdr:cNvPr id="112" name="Obraz 159" descr="CON-S.jp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23377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212</xdr:row>
      <xdr:rowOff>47625</xdr:rowOff>
    </xdr:from>
    <xdr:to>
      <xdr:col>0</xdr:col>
      <xdr:colOff>701040</xdr:colOff>
      <xdr:row>212</xdr:row>
      <xdr:rowOff>588645</xdr:rowOff>
    </xdr:to>
    <xdr:pic>
      <xdr:nvPicPr>
        <xdr:cNvPr id="113" name="Obraz 161" descr="CON-D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71450" y="1240250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217</xdr:row>
      <xdr:rowOff>47625</xdr:rowOff>
    </xdr:from>
    <xdr:to>
      <xdr:col>0</xdr:col>
      <xdr:colOff>741045</xdr:colOff>
      <xdr:row>217</xdr:row>
      <xdr:rowOff>588645</xdr:rowOff>
    </xdr:to>
    <xdr:pic>
      <xdr:nvPicPr>
        <xdr:cNvPr id="114" name="Obraz 163" descr="FLM-IFB126-S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272635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248</xdr:row>
      <xdr:rowOff>114299</xdr:rowOff>
    </xdr:from>
    <xdr:to>
      <xdr:col>0</xdr:col>
      <xdr:colOff>876300</xdr:colOff>
      <xdr:row>248</xdr:row>
      <xdr:rowOff>554354</xdr:rowOff>
    </xdr:to>
    <xdr:pic>
      <xdr:nvPicPr>
        <xdr:cNvPr id="123" name="Obraz 187" descr="COVER-RD.jp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14300" y="121100849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249</xdr:row>
      <xdr:rowOff>47625</xdr:rowOff>
    </xdr:from>
    <xdr:to>
      <xdr:col>0</xdr:col>
      <xdr:colOff>895350</xdr:colOff>
      <xdr:row>249</xdr:row>
      <xdr:rowOff>588645</xdr:rowOff>
    </xdr:to>
    <xdr:pic>
      <xdr:nvPicPr>
        <xdr:cNvPr id="124" name="Obraz 189" descr="COVER-WH.jp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33350" y="1450371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250</xdr:row>
      <xdr:rowOff>47625</xdr:rowOff>
    </xdr:from>
    <xdr:to>
      <xdr:col>0</xdr:col>
      <xdr:colOff>857250</xdr:colOff>
      <xdr:row>250</xdr:row>
      <xdr:rowOff>588645</xdr:rowOff>
    </xdr:to>
    <xdr:pic>
      <xdr:nvPicPr>
        <xdr:cNvPr id="125" name="Obraz 191" descr="SPACER_WH.jpg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95250" y="1456848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251</xdr:row>
      <xdr:rowOff>47625</xdr:rowOff>
    </xdr:from>
    <xdr:to>
      <xdr:col>0</xdr:col>
      <xdr:colOff>819150</xdr:colOff>
      <xdr:row>251</xdr:row>
      <xdr:rowOff>588645</xdr:rowOff>
    </xdr:to>
    <xdr:pic>
      <xdr:nvPicPr>
        <xdr:cNvPr id="126" name="Obraz 193" descr="SPACER-RD.jp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47625" y="146332575"/>
          <a:ext cx="77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253</xdr:row>
      <xdr:rowOff>47625</xdr:rowOff>
    </xdr:from>
    <xdr:to>
      <xdr:col>0</xdr:col>
      <xdr:colOff>779145</xdr:colOff>
      <xdr:row>253</xdr:row>
      <xdr:rowOff>588645</xdr:rowOff>
    </xdr:to>
    <xdr:pic>
      <xdr:nvPicPr>
        <xdr:cNvPr id="129" name="Obraz 199" descr="R.jp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80975" y="1471326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254</xdr:row>
      <xdr:rowOff>47625</xdr:rowOff>
    </xdr:from>
    <xdr:to>
      <xdr:col>0</xdr:col>
      <xdr:colOff>779145</xdr:colOff>
      <xdr:row>254</xdr:row>
      <xdr:rowOff>588645</xdr:rowOff>
    </xdr:to>
    <xdr:pic>
      <xdr:nvPicPr>
        <xdr:cNvPr id="131" name="Obraz 203" descr="W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80975" y="1484280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197784</xdr:colOff>
      <xdr:row>259</xdr:row>
      <xdr:rowOff>81243</xdr:rowOff>
    </xdr:from>
    <xdr:to>
      <xdr:col>0</xdr:col>
      <xdr:colOff>759759</xdr:colOff>
      <xdr:row>259</xdr:row>
      <xdr:rowOff>626073</xdr:rowOff>
    </xdr:to>
    <xdr:pic>
      <xdr:nvPicPr>
        <xdr:cNvPr id="133" name="Obraz 207" descr="Syg-LSN.jp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97784" y="143382067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261</xdr:row>
      <xdr:rowOff>47625</xdr:rowOff>
    </xdr:from>
    <xdr:to>
      <xdr:col>0</xdr:col>
      <xdr:colOff>853440</xdr:colOff>
      <xdr:row>261</xdr:row>
      <xdr:rowOff>588645</xdr:rowOff>
    </xdr:to>
    <xdr:pic>
      <xdr:nvPicPr>
        <xdr:cNvPr id="134" name="Obraz 209" descr="FAA-500-RTL.jp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61925" y="1584483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264</xdr:row>
      <xdr:rowOff>47625</xdr:rowOff>
    </xdr:from>
    <xdr:to>
      <xdr:col>0</xdr:col>
      <xdr:colOff>609600</xdr:colOff>
      <xdr:row>264</xdr:row>
      <xdr:rowOff>588645</xdr:rowOff>
    </xdr:to>
    <xdr:pic>
      <xdr:nvPicPr>
        <xdr:cNvPr id="136" name="Obraz 213" descr="Solo330.jp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285750" y="160391475"/>
          <a:ext cx="323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262</xdr:row>
      <xdr:rowOff>47625</xdr:rowOff>
    </xdr:from>
    <xdr:to>
      <xdr:col>0</xdr:col>
      <xdr:colOff>685800</xdr:colOff>
      <xdr:row>262</xdr:row>
      <xdr:rowOff>588645</xdr:rowOff>
    </xdr:to>
    <xdr:pic>
      <xdr:nvPicPr>
        <xdr:cNvPr id="137" name="Obraz 215" descr="SOLO461.jpg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285750" y="15974377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267</xdr:row>
      <xdr:rowOff>114300</xdr:rowOff>
    </xdr:from>
    <xdr:to>
      <xdr:col>0</xdr:col>
      <xdr:colOff>817245</xdr:colOff>
      <xdr:row>267</xdr:row>
      <xdr:rowOff>624840</xdr:rowOff>
    </xdr:to>
    <xdr:pic>
      <xdr:nvPicPr>
        <xdr:cNvPr id="138" name="Obraz 221" descr="SOLO200.jpg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80975" y="162401250"/>
          <a:ext cx="647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268</xdr:row>
      <xdr:rowOff>47625</xdr:rowOff>
    </xdr:from>
    <xdr:to>
      <xdr:col>0</xdr:col>
      <xdr:colOff>777240</xdr:colOff>
      <xdr:row>268</xdr:row>
      <xdr:rowOff>588645</xdr:rowOff>
    </xdr:to>
    <xdr:pic>
      <xdr:nvPicPr>
        <xdr:cNvPr id="139" name="Obraz 223" descr="SOLO100.jp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228600" y="1629822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280</xdr:row>
      <xdr:rowOff>47625</xdr:rowOff>
    </xdr:from>
    <xdr:to>
      <xdr:col>0</xdr:col>
      <xdr:colOff>647700</xdr:colOff>
      <xdr:row>280</xdr:row>
      <xdr:rowOff>588645</xdr:rowOff>
    </xdr:to>
    <xdr:pic>
      <xdr:nvPicPr>
        <xdr:cNvPr id="140" name="Obraz 229" descr="FAS-420-TM.jp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285750" y="1679829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281</xdr:row>
      <xdr:rowOff>47625</xdr:rowOff>
    </xdr:from>
    <xdr:to>
      <xdr:col>0</xdr:col>
      <xdr:colOff>647700</xdr:colOff>
      <xdr:row>281</xdr:row>
      <xdr:rowOff>588645</xdr:rowOff>
    </xdr:to>
    <xdr:pic>
      <xdr:nvPicPr>
        <xdr:cNvPr id="141" name="Obraz 231" descr="FAS-420-TM-R.jpg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85750" y="1686306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282</xdr:row>
      <xdr:rowOff>47625</xdr:rowOff>
    </xdr:from>
    <xdr:to>
      <xdr:col>0</xdr:col>
      <xdr:colOff>647700</xdr:colOff>
      <xdr:row>282</xdr:row>
      <xdr:rowOff>588645</xdr:rowOff>
    </xdr:to>
    <xdr:pic>
      <xdr:nvPicPr>
        <xdr:cNvPr id="142" name="Obraz 233" descr="FAS-420-TM-RVB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285750" y="1692783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283</xdr:row>
      <xdr:rowOff>47625</xdr:rowOff>
    </xdr:from>
    <xdr:to>
      <xdr:col>0</xdr:col>
      <xdr:colOff>781050</xdr:colOff>
      <xdr:row>283</xdr:row>
      <xdr:rowOff>588645</xdr:rowOff>
    </xdr:to>
    <xdr:pic>
      <xdr:nvPicPr>
        <xdr:cNvPr id="143" name="Obraz 235" descr="FAS-420-TM-HB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152400" y="169926000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284</xdr:row>
      <xdr:rowOff>47625</xdr:rowOff>
    </xdr:from>
    <xdr:to>
      <xdr:col>0</xdr:col>
      <xdr:colOff>626745</xdr:colOff>
      <xdr:row>284</xdr:row>
      <xdr:rowOff>588645</xdr:rowOff>
    </xdr:to>
    <xdr:pic>
      <xdr:nvPicPr>
        <xdr:cNvPr id="144" name="Obraz 237" descr="FAS-420-TP1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85750" y="1705737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285</xdr:row>
      <xdr:rowOff>47625</xdr:rowOff>
    </xdr:from>
    <xdr:to>
      <xdr:col>0</xdr:col>
      <xdr:colOff>626745</xdr:colOff>
      <xdr:row>285</xdr:row>
      <xdr:rowOff>588645</xdr:rowOff>
    </xdr:to>
    <xdr:pic>
      <xdr:nvPicPr>
        <xdr:cNvPr id="145" name="Obraz 239" descr="FAS-420-TP2.jp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85750" y="1712214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286</xdr:row>
      <xdr:rowOff>47625</xdr:rowOff>
    </xdr:from>
    <xdr:to>
      <xdr:col>0</xdr:col>
      <xdr:colOff>626745</xdr:colOff>
      <xdr:row>286</xdr:row>
      <xdr:rowOff>588645</xdr:rowOff>
    </xdr:to>
    <xdr:pic>
      <xdr:nvPicPr>
        <xdr:cNvPr id="146" name="Obraz 241" descr="FAS-420-TT1.jp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85750" y="1718691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287</xdr:row>
      <xdr:rowOff>47625</xdr:rowOff>
    </xdr:from>
    <xdr:to>
      <xdr:col>0</xdr:col>
      <xdr:colOff>626745</xdr:colOff>
      <xdr:row>287</xdr:row>
      <xdr:rowOff>588645</xdr:rowOff>
    </xdr:to>
    <xdr:pic>
      <xdr:nvPicPr>
        <xdr:cNvPr id="147" name="Obraz 243" descr="FAS-420-TT2.jpg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85750" y="1725168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293</xdr:row>
      <xdr:rowOff>47625</xdr:rowOff>
    </xdr:from>
    <xdr:to>
      <xdr:col>0</xdr:col>
      <xdr:colOff>742950</xdr:colOff>
      <xdr:row>293</xdr:row>
      <xdr:rowOff>588645</xdr:rowOff>
    </xdr:to>
    <xdr:pic>
      <xdr:nvPicPr>
        <xdr:cNvPr id="148" name="Obraz 245" descr="DM-TT-50(80)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28600" y="1764030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294</xdr:row>
      <xdr:rowOff>47625</xdr:rowOff>
    </xdr:from>
    <xdr:to>
      <xdr:col>0</xdr:col>
      <xdr:colOff>742950</xdr:colOff>
      <xdr:row>294</xdr:row>
      <xdr:rowOff>588645</xdr:rowOff>
    </xdr:to>
    <xdr:pic>
      <xdr:nvPicPr>
        <xdr:cNvPr id="149" name="Obraz 247" descr="DM-TT-10(25)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28600" y="1770507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295</xdr:row>
      <xdr:rowOff>47625</xdr:rowOff>
    </xdr:from>
    <xdr:to>
      <xdr:col>0</xdr:col>
      <xdr:colOff>742950</xdr:colOff>
      <xdr:row>295</xdr:row>
      <xdr:rowOff>588645</xdr:rowOff>
    </xdr:to>
    <xdr:pic>
      <xdr:nvPicPr>
        <xdr:cNvPr id="150" name="Obraz 249" descr="DM-tt-01(05).jpg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28600" y="1776984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308</xdr:row>
      <xdr:rowOff>266700</xdr:rowOff>
    </xdr:from>
    <xdr:to>
      <xdr:col>0</xdr:col>
      <xdr:colOff>933450</xdr:colOff>
      <xdr:row>308</xdr:row>
      <xdr:rowOff>472440</xdr:rowOff>
    </xdr:to>
    <xdr:pic>
      <xdr:nvPicPr>
        <xdr:cNvPr id="151" name="Obraz 251" descr="Titanus MT-1.jp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47625" y="178717575"/>
          <a:ext cx="8858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309</xdr:row>
      <xdr:rowOff>219075</xdr:rowOff>
    </xdr:from>
    <xdr:to>
      <xdr:col>0</xdr:col>
      <xdr:colOff>931545</xdr:colOff>
      <xdr:row>309</xdr:row>
      <xdr:rowOff>510540</xdr:rowOff>
    </xdr:to>
    <xdr:pic>
      <xdr:nvPicPr>
        <xdr:cNvPr id="152" name="Obraz 253" descr="TITANUS AF-BR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47625" y="179317650"/>
          <a:ext cx="8953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310</xdr:row>
      <xdr:rowOff>47625</xdr:rowOff>
    </xdr:from>
    <xdr:to>
      <xdr:col>0</xdr:col>
      <xdr:colOff>739140</xdr:colOff>
      <xdr:row>310</xdr:row>
      <xdr:rowOff>588645</xdr:rowOff>
    </xdr:to>
    <xdr:pic>
      <xdr:nvPicPr>
        <xdr:cNvPr id="153" name="Obraz 255" descr="Folia.jp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80975" y="1797939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311</xdr:row>
      <xdr:rowOff>47625</xdr:rowOff>
    </xdr:from>
    <xdr:to>
      <xdr:col>0</xdr:col>
      <xdr:colOff>739140</xdr:colOff>
      <xdr:row>311</xdr:row>
      <xdr:rowOff>588645</xdr:rowOff>
    </xdr:to>
    <xdr:pic>
      <xdr:nvPicPr>
        <xdr:cNvPr id="154" name="Obraz 258" descr="Folia.jpg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80975" y="18044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312</xdr:row>
      <xdr:rowOff>47625</xdr:rowOff>
    </xdr:from>
    <xdr:to>
      <xdr:col>0</xdr:col>
      <xdr:colOff>739140</xdr:colOff>
      <xdr:row>312</xdr:row>
      <xdr:rowOff>588645</xdr:rowOff>
    </xdr:to>
    <xdr:pic>
      <xdr:nvPicPr>
        <xdr:cNvPr id="155" name="Obraz 260" descr="Folia.jpg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80975" y="1810893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313</xdr:row>
      <xdr:rowOff>57150</xdr:rowOff>
    </xdr:from>
    <xdr:to>
      <xdr:col>0</xdr:col>
      <xdr:colOff>739140</xdr:colOff>
      <xdr:row>313</xdr:row>
      <xdr:rowOff>588645</xdr:rowOff>
    </xdr:to>
    <xdr:pic>
      <xdr:nvPicPr>
        <xdr:cNvPr id="156" name="Obraz 261" descr="Folia.jp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90500" y="1817465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314</xdr:row>
      <xdr:rowOff>57150</xdr:rowOff>
    </xdr:from>
    <xdr:to>
      <xdr:col>0</xdr:col>
      <xdr:colOff>739140</xdr:colOff>
      <xdr:row>314</xdr:row>
      <xdr:rowOff>588645</xdr:rowOff>
    </xdr:to>
    <xdr:pic>
      <xdr:nvPicPr>
        <xdr:cNvPr id="157" name="Obraz 262" descr="Folia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90500" y="1823942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315</xdr:row>
      <xdr:rowOff>57150</xdr:rowOff>
    </xdr:from>
    <xdr:to>
      <xdr:col>0</xdr:col>
      <xdr:colOff>739140</xdr:colOff>
      <xdr:row>315</xdr:row>
      <xdr:rowOff>588645</xdr:rowOff>
    </xdr:to>
    <xdr:pic>
      <xdr:nvPicPr>
        <xdr:cNvPr id="158" name="Obraz 263" descr="Folia.jp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90500" y="1830419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316</xdr:row>
      <xdr:rowOff>66675</xdr:rowOff>
    </xdr:from>
    <xdr:to>
      <xdr:col>0</xdr:col>
      <xdr:colOff>739140</xdr:colOff>
      <xdr:row>316</xdr:row>
      <xdr:rowOff>609600</xdr:rowOff>
    </xdr:to>
    <xdr:pic>
      <xdr:nvPicPr>
        <xdr:cNvPr id="159" name="Obraz 264" descr="Folia.jp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90500" y="1836991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317</xdr:row>
      <xdr:rowOff>66675</xdr:rowOff>
    </xdr:from>
    <xdr:to>
      <xdr:col>0</xdr:col>
      <xdr:colOff>739140</xdr:colOff>
      <xdr:row>317</xdr:row>
      <xdr:rowOff>609600</xdr:rowOff>
    </xdr:to>
    <xdr:pic>
      <xdr:nvPicPr>
        <xdr:cNvPr id="160" name="Obraz 265" descr="Folia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90500" y="1843468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318</xdr:row>
      <xdr:rowOff>66675</xdr:rowOff>
    </xdr:from>
    <xdr:to>
      <xdr:col>0</xdr:col>
      <xdr:colOff>739140</xdr:colOff>
      <xdr:row>318</xdr:row>
      <xdr:rowOff>609600</xdr:rowOff>
    </xdr:to>
    <xdr:pic>
      <xdr:nvPicPr>
        <xdr:cNvPr id="161" name="Obraz 266" descr="Folia.jpg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90500" y="1849945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319</xdr:row>
      <xdr:rowOff>76200</xdr:rowOff>
    </xdr:from>
    <xdr:to>
      <xdr:col>0</xdr:col>
      <xdr:colOff>742950</xdr:colOff>
      <xdr:row>319</xdr:row>
      <xdr:rowOff>624840</xdr:rowOff>
    </xdr:to>
    <xdr:pic>
      <xdr:nvPicPr>
        <xdr:cNvPr id="162" name="Obraz 267" descr="Folia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00025" y="1856517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320</xdr:row>
      <xdr:rowOff>76200</xdr:rowOff>
    </xdr:from>
    <xdr:to>
      <xdr:col>0</xdr:col>
      <xdr:colOff>742950</xdr:colOff>
      <xdr:row>320</xdr:row>
      <xdr:rowOff>624840</xdr:rowOff>
    </xdr:to>
    <xdr:pic>
      <xdr:nvPicPr>
        <xdr:cNvPr id="163" name="Obraz 268" descr="Folia.jpg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00025" y="1862994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321</xdr:row>
      <xdr:rowOff>76200</xdr:rowOff>
    </xdr:from>
    <xdr:to>
      <xdr:col>0</xdr:col>
      <xdr:colOff>742950</xdr:colOff>
      <xdr:row>321</xdr:row>
      <xdr:rowOff>624840</xdr:rowOff>
    </xdr:to>
    <xdr:pic>
      <xdr:nvPicPr>
        <xdr:cNvPr id="164" name="Obraz 269" descr="Folia.jpg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00025" y="18694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322</xdr:row>
      <xdr:rowOff>76200</xdr:rowOff>
    </xdr:from>
    <xdr:to>
      <xdr:col>0</xdr:col>
      <xdr:colOff>741045</xdr:colOff>
      <xdr:row>322</xdr:row>
      <xdr:rowOff>628650</xdr:rowOff>
    </xdr:to>
    <xdr:pic>
      <xdr:nvPicPr>
        <xdr:cNvPr id="165" name="Obraz 270" descr="Folia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00025" y="1875948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323</xdr:row>
      <xdr:rowOff>76200</xdr:rowOff>
    </xdr:from>
    <xdr:to>
      <xdr:col>0</xdr:col>
      <xdr:colOff>741045</xdr:colOff>
      <xdr:row>323</xdr:row>
      <xdr:rowOff>628650</xdr:rowOff>
    </xdr:to>
    <xdr:pic>
      <xdr:nvPicPr>
        <xdr:cNvPr id="166" name="Obraz 271" descr="Folia.jpg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00025" y="1882425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324</xdr:row>
      <xdr:rowOff>76200</xdr:rowOff>
    </xdr:from>
    <xdr:to>
      <xdr:col>0</xdr:col>
      <xdr:colOff>741045</xdr:colOff>
      <xdr:row>324</xdr:row>
      <xdr:rowOff>628650</xdr:rowOff>
    </xdr:to>
    <xdr:pic>
      <xdr:nvPicPr>
        <xdr:cNvPr id="167" name="Obraz 272" descr="Folia.jpg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00025" y="1888902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325</xdr:row>
      <xdr:rowOff>85725</xdr:rowOff>
    </xdr:from>
    <xdr:to>
      <xdr:col>0</xdr:col>
      <xdr:colOff>741045</xdr:colOff>
      <xdr:row>325</xdr:row>
      <xdr:rowOff>628650</xdr:rowOff>
    </xdr:to>
    <xdr:pic>
      <xdr:nvPicPr>
        <xdr:cNvPr id="168" name="Obraz 273" descr="Folia.jpg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09550" y="1895475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326</xdr:row>
      <xdr:rowOff>85725</xdr:rowOff>
    </xdr:from>
    <xdr:to>
      <xdr:col>0</xdr:col>
      <xdr:colOff>741045</xdr:colOff>
      <xdr:row>326</xdr:row>
      <xdr:rowOff>628650</xdr:rowOff>
    </xdr:to>
    <xdr:pic>
      <xdr:nvPicPr>
        <xdr:cNvPr id="169" name="Obraz 274" descr="Folia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09550" y="1901952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327</xdr:row>
      <xdr:rowOff>47625</xdr:rowOff>
    </xdr:from>
    <xdr:to>
      <xdr:col>0</xdr:col>
      <xdr:colOff>895350</xdr:colOff>
      <xdr:row>327</xdr:row>
      <xdr:rowOff>588645</xdr:rowOff>
    </xdr:to>
    <xdr:pic>
      <xdr:nvPicPr>
        <xdr:cNvPr id="170" name="Obraz 277" descr="RAS-test pipe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33350" y="1908048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328</xdr:row>
      <xdr:rowOff>47625</xdr:rowOff>
    </xdr:from>
    <xdr:to>
      <xdr:col>0</xdr:col>
      <xdr:colOff>741045</xdr:colOff>
      <xdr:row>328</xdr:row>
      <xdr:rowOff>588645</xdr:rowOff>
    </xdr:to>
    <xdr:pic>
      <xdr:nvPicPr>
        <xdr:cNvPr id="171" name="Obraz 279" descr="RAS test adapter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09550" y="191452500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329</xdr:row>
      <xdr:rowOff>47625</xdr:rowOff>
    </xdr:from>
    <xdr:to>
      <xdr:col>0</xdr:col>
      <xdr:colOff>895350</xdr:colOff>
      <xdr:row>329</xdr:row>
      <xdr:rowOff>588645</xdr:rowOff>
    </xdr:to>
    <xdr:pic>
      <xdr:nvPicPr>
        <xdr:cNvPr id="172" name="Obraz 281" descr="FAS-ASD-DIAG.jp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33350" y="1921002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331</xdr:row>
      <xdr:rowOff>47625</xdr:rowOff>
    </xdr:from>
    <xdr:to>
      <xdr:col>0</xdr:col>
      <xdr:colOff>893445</xdr:colOff>
      <xdr:row>331</xdr:row>
      <xdr:rowOff>588645</xdr:rowOff>
    </xdr:to>
    <xdr:pic>
      <xdr:nvPicPr>
        <xdr:cNvPr id="173" name="Obraz 285" descr="FAS-ASD-CLT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47625" y="193548000"/>
          <a:ext cx="857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330</xdr:row>
      <xdr:rowOff>47625</xdr:rowOff>
    </xdr:from>
    <xdr:to>
      <xdr:col>0</xdr:col>
      <xdr:colOff>742950</xdr:colOff>
      <xdr:row>330</xdr:row>
      <xdr:rowOff>588645</xdr:rowOff>
    </xdr:to>
    <xdr:pic>
      <xdr:nvPicPr>
        <xdr:cNvPr id="174" name="Obraz 289" descr="FAS-ASD-AHC.jp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80975" y="192900300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333</xdr:row>
      <xdr:rowOff>47625</xdr:rowOff>
    </xdr:from>
    <xdr:to>
      <xdr:col>0</xdr:col>
      <xdr:colOff>838200</xdr:colOff>
      <xdr:row>333</xdr:row>
      <xdr:rowOff>588645</xdr:rowOff>
    </xdr:to>
    <xdr:pic>
      <xdr:nvPicPr>
        <xdr:cNvPr id="175" name="Obraz 291" descr="FAS-ASD-F.jpg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47625" y="1946243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334</xdr:row>
      <xdr:rowOff>47625</xdr:rowOff>
    </xdr:from>
    <xdr:to>
      <xdr:col>0</xdr:col>
      <xdr:colOff>929640</xdr:colOff>
      <xdr:row>334</xdr:row>
      <xdr:rowOff>588645</xdr:rowOff>
    </xdr:to>
    <xdr:pic>
      <xdr:nvPicPr>
        <xdr:cNvPr id="176" name="Obraz 293" descr="FAS_ASD-TRPG16.jpg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47625" y="195272025"/>
          <a:ext cx="876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335</xdr:row>
      <xdr:rowOff>47625</xdr:rowOff>
    </xdr:from>
    <xdr:to>
      <xdr:col>0</xdr:col>
      <xdr:colOff>702945</xdr:colOff>
      <xdr:row>335</xdr:row>
      <xdr:rowOff>588645</xdr:rowOff>
    </xdr:to>
    <xdr:pic>
      <xdr:nvPicPr>
        <xdr:cNvPr id="177" name="Obraz 295" descr="FAS-ASD-CSL.jpg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257175" y="195919725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336</xdr:row>
      <xdr:rowOff>47625</xdr:rowOff>
    </xdr:from>
    <xdr:to>
      <xdr:col>0</xdr:col>
      <xdr:colOff>853440</xdr:colOff>
      <xdr:row>336</xdr:row>
      <xdr:rowOff>588645</xdr:rowOff>
    </xdr:to>
    <xdr:pic>
      <xdr:nvPicPr>
        <xdr:cNvPr id="178" name="Obraz 297" descr="FAS-ASD-PHF16.jpg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14300" y="196567425"/>
          <a:ext cx="733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337</xdr:row>
      <xdr:rowOff>47625</xdr:rowOff>
    </xdr:from>
    <xdr:to>
      <xdr:col>0</xdr:col>
      <xdr:colOff>838200</xdr:colOff>
      <xdr:row>337</xdr:row>
      <xdr:rowOff>588645</xdr:rowOff>
    </xdr:to>
    <xdr:pic>
      <xdr:nvPicPr>
        <xdr:cNvPr id="179" name="Obraz 299" descr="FAS-ASD-3WT.jp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76200" y="1972151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338</xdr:row>
      <xdr:rowOff>47625</xdr:rowOff>
    </xdr:from>
    <xdr:to>
      <xdr:col>0</xdr:col>
      <xdr:colOff>609600</xdr:colOff>
      <xdr:row>338</xdr:row>
      <xdr:rowOff>588645</xdr:rowOff>
    </xdr:to>
    <xdr:pic>
      <xdr:nvPicPr>
        <xdr:cNvPr id="180" name="Obraz 301" descr="FAS-ASD-WS.jpg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295275" y="1978628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339</xdr:row>
      <xdr:rowOff>76200</xdr:rowOff>
    </xdr:from>
    <xdr:to>
      <xdr:col>0</xdr:col>
      <xdr:colOff>931545</xdr:colOff>
      <xdr:row>339</xdr:row>
      <xdr:rowOff>588645</xdr:rowOff>
    </xdr:to>
    <xdr:pic>
      <xdr:nvPicPr>
        <xdr:cNvPr id="181" name="Obraz 303" descr="FAS-ASD-DSB.jpg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47625" y="198539100"/>
          <a:ext cx="895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340</xdr:row>
      <xdr:rowOff>47625</xdr:rowOff>
    </xdr:from>
    <xdr:to>
      <xdr:col>0</xdr:col>
      <xdr:colOff>723900</xdr:colOff>
      <xdr:row>340</xdr:row>
      <xdr:rowOff>588645</xdr:rowOff>
    </xdr:to>
    <xdr:pic>
      <xdr:nvPicPr>
        <xdr:cNvPr id="182" name="Obraz 305" descr="FAS-ASD-RFL.jpg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200025" y="1991582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341</xdr:row>
      <xdr:rowOff>47625</xdr:rowOff>
    </xdr:from>
    <xdr:to>
      <xdr:col>0</xdr:col>
      <xdr:colOff>742950</xdr:colOff>
      <xdr:row>341</xdr:row>
      <xdr:rowOff>588645</xdr:rowOff>
    </xdr:to>
    <xdr:pic>
      <xdr:nvPicPr>
        <xdr:cNvPr id="183" name="Obraz 307" descr="FAS-ASD-FL.jpg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219075" y="1998059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104129</xdr:colOff>
      <xdr:row>108</xdr:row>
      <xdr:rowOff>38100</xdr:rowOff>
    </xdr:from>
    <xdr:to>
      <xdr:col>0</xdr:col>
      <xdr:colOff>821894</xdr:colOff>
      <xdr:row>108</xdr:row>
      <xdr:rowOff>532754</xdr:rowOff>
    </xdr:to>
    <xdr:pic>
      <xdr:nvPicPr>
        <xdr:cNvPr id="184" name="Obraz 151" descr="MS420.jpg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4129" y="68427600"/>
          <a:ext cx="727290" cy="494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131670</xdr:colOff>
      <xdr:row>158</xdr:row>
      <xdr:rowOff>158189</xdr:rowOff>
    </xdr:from>
    <xdr:to>
      <xdr:col>0</xdr:col>
      <xdr:colOff>1048689</xdr:colOff>
      <xdr:row>160</xdr:row>
      <xdr:rowOff>30</xdr:rowOff>
    </xdr:to>
    <xdr:pic>
      <xdr:nvPicPr>
        <xdr:cNvPr id="185" name="Picture 2" descr="C:\Users\hni5ot\Local Settings\Temporary Internet Files\Content.Outlook\1A6UYZ1A\0165X9.jpg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31670" y="74610071"/>
          <a:ext cx="909399" cy="6038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162</xdr:row>
      <xdr:rowOff>0</xdr:rowOff>
    </xdr:from>
    <xdr:to>
      <xdr:col>0</xdr:col>
      <xdr:colOff>855345</xdr:colOff>
      <xdr:row>162</xdr:row>
      <xdr:rowOff>625336</xdr:rowOff>
    </xdr:to>
    <xdr:pic>
      <xdr:nvPicPr>
        <xdr:cNvPr id="186" name="Picture 3" descr="C:\Users\hni5ot\Local Settings\Temporary Internet Files\Content.Outlook\1A6UYZ1A\016519Exd.jpg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clrChange>
            <a:clrFrom>
              <a:srgbClr val="999999"/>
            </a:clrFrom>
            <a:clrTo>
              <a:srgbClr val="99999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61925" y="103066913"/>
          <a:ext cx="704850" cy="63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242</xdr:row>
      <xdr:rowOff>57150</xdr:rowOff>
    </xdr:from>
    <xdr:to>
      <xdr:col>0</xdr:col>
      <xdr:colOff>817245</xdr:colOff>
      <xdr:row>242</xdr:row>
      <xdr:rowOff>609600</xdr:rowOff>
    </xdr:to>
    <xdr:pic>
      <xdr:nvPicPr>
        <xdr:cNvPr id="188" name="Obraz 195" descr="FNM-420-A-BS-RD.jpg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66675" y="1372743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243</xdr:row>
      <xdr:rowOff>28575</xdr:rowOff>
    </xdr:from>
    <xdr:to>
      <xdr:col>0</xdr:col>
      <xdr:colOff>817245</xdr:colOff>
      <xdr:row>243</xdr:row>
      <xdr:rowOff>586740</xdr:rowOff>
    </xdr:to>
    <xdr:pic>
      <xdr:nvPicPr>
        <xdr:cNvPr id="189" name="Obraz 197" descr="FNM-420-A-BS-WH.jpg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66675" y="1378934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244</xdr:row>
      <xdr:rowOff>19050</xdr:rowOff>
    </xdr:from>
    <xdr:to>
      <xdr:col>0</xdr:col>
      <xdr:colOff>704850</xdr:colOff>
      <xdr:row>244</xdr:row>
      <xdr:rowOff>571500</xdr:rowOff>
    </xdr:to>
    <xdr:pic>
      <xdr:nvPicPr>
        <xdr:cNvPr id="190" name="Obraz 177" descr="FNM-420-A-RD.jpg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152400" y="13853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245</xdr:row>
      <xdr:rowOff>9525</xdr:rowOff>
    </xdr:from>
    <xdr:to>
      <xdr:col>0</xdr:col>
      <xdr:colOff>702945</xdr:colOff>
      <xdr:row>245</xdr:row>
      <xdr:rowOff>550545</xdr:rowOff>
    </xdr:to>
    <xdr:pic>
      <xdr:nvPicPr>
        <xdr:cNvPr id="191" name="Obraz 175" descr="FNM-420-A-WH.jp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161925" y="1391697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246</xdr:row>
      <xdr:rowOff>66675</xdr:rowOff>
    </xdr:from>
    <xdr:to>
      <xdr:col>0</xdr:col>
      <xdr:colOff>685800</xdr:colOff>
      <xdr:row>246</xdr:row>
      <xdr:rowOff>624840</xdr:rowOff>
    </xdr:to>
    <xdr:pic>
      <xdr:nvPicPr>
        <xdr:cNvPr id="192" name="Obraz 179" descr="FNM-420-B-RD.jpg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90500" y="139103100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272</xdr:row>
      <xdr:rowOff>28575</xdr:rowOff>
    </xdr:from>
    <xdr:to>
      <xdr:col>0</xdr:col>
      <xdr:colOff>820254</xdr:colOff>
      <xdr:row>272</xdr:row>
      <xdr:rowOff>571500</xdr:rowOff>
    </xdr:to>
    <xdr:pic>
      <xdr:nvPicPr>
        <xdr:cNvPr id="193" name="Picture 9649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85725" y="164039550"/>
          <a:ext cx="719289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77</xdr:row>
      <xdr:rowOff>57150</xdr:rowOff>
    </xdr:from>
    <xdr:to>
      <xdr:col>0</xdr:col>
      <xdr:colOff>781050</xdr:colOff>
      <xdr:row>77</xdr:row>
      <xdr:rowOff>609600</xdr:rowOff>
    </xdr:to>
    <xdr:pic>
      <xdr:nvPicPr>
        <xdr:cNvPr id="194" name="Obraz 131" descr="FPAOP.jpg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14300" y="474345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42</xdr:row>
      <xdr:rowOff>19050</xdr:rowOff>
    </xdr:from>
    <xdr:to>
      <xdr:col>0</xdr:col>
      <xdr:colOff>855464</xdr:colOff>
      <xdr:row>42</xdr:row>
      <xdr:rowOff>628649</xdr:rowOff>
    </xdr:to>
    <xdr:pic>
      <xdr:nvPicPr>
        <xdr:cNvPr id="197" name="Picture 8853" descr="ProductPhoto_Web_all_9774218635.jpg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95250" y="22793325"/>
          <a:ext cx="771644" cy="609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288</xdr:row>
      <xdr:rowOff>47625</xdr:rowOff>
    </xdr:from>
    <xdr:to>
      <xdr:col>0</xdr:col>
      <xdr:colOff>609600</xdr:colOff>
      <xdr:row>288</xdr:row>
      <xdr:rowOff>588645</xdr:rowOff>
    </xdr:to>
    <xdr:pic>
      <xdr:nvPicPr>
        <xdr:cNvPr id="198" name="Obraz 237" descr="FAS-420-TP1.jpg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57175" y="1731645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289</xdr:row>
      <xdr:rowOff>66675</xdr:rowOff>
    </xdr:from>
    <xdr:to>
      <xdr:col>0</xdr:col>
      <xdr:colOff>588645</xdr:colOff>
      <xdr:row>289</xdr:row>
      <xdr:rowOff>624840</xdr:rowOff>
    </xdr:to>
    <xdr:pic>
      <xdr:nvPicPr>
        <xdr:cNvPr id="199" name="Obraz 239" descr="FAS-420-TP2.jpg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47650" y="17383125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290</xdr:row>
      <xdr:rowOff>57150</xdr:rowOff>
    </xdr:from>
    <xdr:to>
      <xdr:col>0</xdr:col>
      <xdr:colOff>588645</xdr:colOff>
      <xdr:row>290</xdr:row>
      <xdr:rowOff>609600</xdr:rowOff>
    </xdr:to>
    <xdr:pic>
      <xdr:nvPicPr>
        <xdr:cNvPr id="200" name="Obraz 241" descr="FAS-420-TT1.jpg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47650" y="174469425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291</xdr:row>
      <xdr:rowOff>47625</xdr:rowOff>
    </xdr:from>
    <xdr:to>
      <xdr:col>0</xdr:col>
      <xdr:colOff>588645</xdr:colOff>
      <xdr:row>291</xdr:row>
      <xdr:rowOff>588645</xdr:rowOff>
    </xdr:to>
    <xdr:pic>
      <xdr:nvPicPr>
        <xdr:cNvPr id="201" name="Obraz 243" descr="FAS-420-TT2.jpg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47650" y="175107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68</xdr:row>
      <xdr:rowOff>8113</xdr:rowOff>
    </xdr:from>
    <xdr:to>
      <xdr:col>0</xdr:col>
      <xdr:colOff>838200</xdr:colOff>
      <xdr:row>68</xdr:row>
      <xdr:rowOff>384573</xdr:rowOff>
    </xdr:to>
    <xdr:pic>
      <xdr:nvPicPr>
        <xdr:cNvPr id="202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61925" y="43480213"/>
          <a:ext cx="676275" cy="3764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178716</xdr:colOff>
      <xdr:row>69</xdr:row>
      <xdr:rowOff>21997</xdr:rowOff>
    </xdr:from>
    <xdr:to>
      <xdr:col>0</xdr:col>
      <xdr:colOff>854991</xdr:colOff>
      <xdr:row>69</xdr:row>
      <xdr:rowOff>397650</xdr:rowOff>
    </xdr:to>
    <xdr:pic>
      <xdr:nvPicPr>
        <xdr:cNvPr id="203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78716" y="43475047"/>
          <a:ext cx="676275" cy="3756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67</xdr:row>
      <xdr:rowOff>28955</xdr:rowOff>
    </xdr:from>
    <xdr:to>
      <xdr:col>0</xdr:col>
      <xdr:colOff>664845</xdr:colOff>
      <xdr:row>67</xdr:row>
      <xdr:rowOff>401954</xdr:rowOff>
    </xdr:to>
    <xdr:pic>
      <xdr:nvPicPr>
        <xdr:cNvPr id="205" name="Picture 7168" descr="ProductPhoto_Web_all_9774215947.jpg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304800" y="42643805"/>
          <a:ext cx="371475" cy="3615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33</xdr:row>
      <xdr:rowOff>38100</xdr:rowOff>
    </xdr:from>
    <xdr:to>
      <xdr:col>0</xdr:col>
      <xdr:colOff>876300</xdr:colOff>
      <xdr:row>33</xdr:row>
      <xdr:rowOff>510540</xdr:rowOff>
    </xdr:to>
    <xdr:pic>
      <xdr:nvPicPr>
        <xdr:cNvPr id="209" name="Obraz 51" descr="S.jpg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104775" y="13989424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104</xdr:row>
      <xdr:rowOff>38100</xdr:rowOff>
    </xdr:from>
    <xdr:to>
      <xdr:col>0</xdr:col>
      <xdr:colOff>857250</xdr:colOff>
      <xdr:row>104</xdr:row>
      <xdr:rowOff>590550</xdr:rowOff>
    </xdr:to>
    <xdr:pic>
      <xdr:nvPicPr>
        <xdr:cNvPr id="211" name="Obraz 171" descr="FAA-500.jpg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66675" y="66332100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241</xdr:row>
      <xdr:rowOff>38099</xdr:rowOff>
    </xdr:from>
    <xdr:to>
      <xdr:col>0</xdr:col>
      <xdr:colOff>741045</xdr:colOff>
      <xdr:row>241</xdr:row>
      <xdr:rowOff>554354</xdr:rowOff>
    </xdr:to>
    <xdr:pic>
      <xdr:nvPicPr>
        <xdr:cNvPr id="212" name="Obraz 175" descr="FNM-420-A-WH.jpg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200025" y="136674224"/>
          <a:ext cx="552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240</xdr:row>
      <xdr:rowOff>57150</xdr:rowOff>
    </xdr:from>
    <xdr:to>
      <xdr:col>0</xdr:col>
      <xdr:colOff>701040</xdr:colOff>
      <xdr:row>240</xdr:row>
      <xdr:rowOff>533400</xdr:rowOff>
    </xdr:to>
    <xdr:pic>
      <xdr:nvPicPr>
        <xdr:cNvPr id="213" name="Obraz 177" descr="FNM-420-A-RD.jpg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142875" y="136150350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133351</xdr:colOff>
      <xdr:row>128</xdr:row>
      <xdr:rowOff>38100</xdr:rowOff>
    </xdr:from>
    <xdr:to>
      <xdr:col>0</xdr:col>
      <xdr:colOff>742951</xdr:colOff>
      <xdr:row>128</xdr:row>
      <xdr:rowOff>358140</xdr:rowOff>
    </xdr:to>
    <xdr:pic>
      <xdr:nvPicPr>
        <xdr:cNvPr id="214" name="Picture 9226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133351" y="80943450"/>
          <a:ext cx="609600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19051</xdr:colOff>
      <xdr:row>125</xdr:row>
      <xdr:rowOff>66674</xdr:rowOff>
    </xdr:from>
    <xdr:to>
      <xdr:col>0</xdr:col>
      <xdr:colOff>819150</xdr:colOff>
      <xdr:row>125</xdr:row>
      <xdr:rowOff>586740</xdr:rowOff>
    </xdr:to>
    <xdr:pic>
      <xdr:nvPicPr>
        <xdr:cNvPr id="216" name="Picture 9227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19051" y="78600299"/>
          <a:ext cx="800099" cy="5143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85725</xdr:colOff>
      <xdr:row>126</xdr:row>
      <xdr:rowOff>57150</xdr:rowOff>
    </xdr:from>
    <xdr:to>
      <xdr:col>0</xdr:col>
      <xdr:colOff>819150</xdr:colOff>
      <xdr:row>126</xdr:row>
      <xdr:rowOff>627592</xdr:rowOff>
    </xdr:to>
    <xdr:pic>
      <xdr:nvPicPr>
        <xdr:cNvPr id="217" name="Picture 9228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85725" y="79238475"/>
          <a:ext cx="733425" cy="5704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215</xdr:row>
      <xdr:rowOff>57150</xdr:rowOff>
    </xdr:from>
    <xdr:to>
      <xdr:col>0</xdr:col>
      <xdr:colOff>762000</xdr:colOff>
      <xdr:row>215</xdr:row>
      <xdr:rowOff>609600</xdr:rowOff>
    </xdr:to>
    <xdr:pic>
      <xdr:nvPicPr>
        <xdr:cNvPr id="218" name="Obraz 161" descr="CON-D.jpg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238125" y="12597765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247649</xdr:colOff>
      <xdr:row>255</xdr:row>
      <xdr:rowOff>117662</xdr:rowOff>
    </xdr:from>
    <xdr:ext cx="480733" cy="409575"/>
    <xdr:pic>
      <xdr:nvPicPr>
        <xdr:cNvPr id="231" name="Picture 9229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247649" y="133949515"/>
          <a:ext cx="480733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218514</xdr:colOff>
      <xdr:row>256</xdr:row>
      <xdr:rowOff>64995</xdr:rowOff>
    </xdr:from>
    <xdr:ext cx="542925" cy="400050"/>
    <xdr:pic>
      <xdr:nvPicPr>
        <xdr:cNvPr id="233" name="Picture 9230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218514" y="135196730"/>
          <a:ext cx="542925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236</xdr:row>
      <xdr:rowOff>28575</xdr:rowOff>
    </xdr:from>
    <xdr:ext cx="723900" cy="523875"/>
    <xdr:pic>
      <xdr:nvPicPr>
        <xdr:cNvPr id="235" name="Picture 9232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114300" y="135321675"/>
          <a:ext cx="723900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292</xdr:row>
      <xdr:rowOff>47625</xdr:rowOff>
    </xdr:from>
    <xdr:ext cx="523875" cy="552450"/>
    <xdr:pic>
      <xdr:nvPicPr>
        <xdr:cNvPr id="238" name="Obraz 307" descr="FAS-ASD-FL.jpg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4300" y="1757553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114300</xdr:colOff>
      <xdr:row>343</xdr:row>
      <xdr:rowOff>447675</xdr:rowOff>
    </xdr:from>
    <xdr:to>
      <xdr:col>0</xdr:col>
      <xdr:colOff>1028700</xdr:colOff>
      <xdr:row>345</xdr:row>
      <xdr:rowOff>95250</xdr:rowOff>
    </xdr:to>
    <xdr:pic>
      <xdr:nvPicPr>
        <xdr:cNvPr id="239" name="Picture 15" descr="ML3B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114300" y="200291700"/>
          <a:ext cx="914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346</xdr:row>
      <xdr:rowOff>19050</xdr:rowOff>
    </xdr:from>
    <xdr:to>
      <xdr:col>0</xdr:col>
      <xdr:colOff>752476</xdr:colOff>
      <xdr:row>346</xdr:row>
      <xdr:rowOff>571500</xdr:rowOff>
    </xdr:to>
    <xdr:pic>
      <xdr:nvPicPr>
        <xdr:cNvPr id="240" name="Picture 16" descr="ML3A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123826" y="202663425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142876</xdr:colOff>
      <xdr:row>347</xdr:row>
      <xdr:rowOff>57150</xdr:rowOff>
    </xdr:from>
    <xdr:to>
      <xdr:col>0</xdr:col>
      <xdr:colOff>676276</xdr:colOff>
      <xdr:row>347</xdr:row>
      <xdr:rowOff>542925</xdr:rowOff>
    </xdr:to>
    <xdr:pic>
      <xdr:nvPicPr>
        <xdr:cNvPr id="241" name="Picture 17" descr="ML39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142876" y="203349225"/>
          <a:ext cx="5334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348</xdr:row>
      <xdr:rowOff>133350</xdr:rowOff>
    </xdr:from>
    <xdr:to>
      <xdr:col>0</xdr:col>
      <xdr:colOff>695325</xdr:colOff>
      <xdr:row>348</xdr:row>
      <xdr:rowOff>333375</xdr:rowOff>
    </xdr:to>
    <xdr:pic>
      <xdr:nvPicPr>
        <xdr:cNvPr id="242" name="Picture 18" descr="ML3E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276225" y="204073125"/>
          <a:ext cx="419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238125</xdr:colOff>
      <xdr:row>351</xdr:row>
      <xdr:rowOff>19050</xdr:rowOff>
    </xdr:from>
    <xdr:ext cx="476250" cy="428625"/>
    <xdr:pic>
      <xdr:nvPicPr>
        <xdr:cNvPr id="243" name="Picture 126" descr="Optyczna czujka dymu FCP‑O320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0542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352</xdr:row>
      <xdr:rowOff>9525</xdr:rowOff>
    </xdr:from>
    <xdr:ext cx="457200" cy="361950"/>
    <xdr:pic>
      <xdr:nvPicPr>
        <xdr:cNvPr id="244" name="Picture 127" descr="Wielosensorowa czujka optyczno-chemiczna FCP‑OC320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6923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353</xdr:row>
      <xdr:rowOff>28575</xdr:rowOff>
    </xdr:from>
    <xdr:ext cx="495300" cy="381000"/>
    <xdr:pic>
      <xdr:nvPicPr>
        <xdr:cNvPr id="245" name="Picture 128" descr="Wielosensorowa czujka optyczno-termiczna FCP‑OT320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63591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354</xdr:row>
      <xdr:rowOff>47625</xdr:rowOff>
    </xdr:from>
    <xdr:ext cx="457200" cy="361950"/>
    <xdr:pic>
      <xdr:nvPicPr>
        <xdr:cNvPr id="246" name="Picture 129" descr="Czujka termiczna FCH‑T320 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70258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95249</xdr:colOff>
      <xdr:row>361</xdr:row>
      <xdr:rowOff>76200</xdr:rowOff>
    </xdr:from>
    <xdr:ext cx="962025" cy="1133476"/>
    <xdr:pic>
      <xdr:nvPicPr>
        <xdr:cNvPr id="252" name="Picture 26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95249" y="191652525"/>
          <a:ext cx="962025" cy="1133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355</xdr:row>
      <xdr:rowOff>19050</xdr:rowOff>
    </xdr:from>
    <xdr:ext cx="476250" cy="428625"/>
    <xdr:pic>
      <xdr:nvPicPr>
        <xdr:cNvPr id="260" name="Picture 126" descr="Optyczna czujka dymu FCP‑O320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76450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356</xdr:row>
      <xdr:rowOff>9525</xdr:rowOff>
    </xdr:from>
    <xdr:ext cx="457200" cy="361950"/>
    <xdr:pic>
      <xdr:nvPicPr>
        <xdr:cNvPr id="261" name="Picture 127" descr="Wielosensorowa czujka optyczno-chemiczna FCP‑OC320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82831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357</xdr:row>
      <xdr:rowOff>28575</xdr:rowOff>
    </xdr:from>
    <xdr:ext cx="495300" cy="381000"/>
    <xdr:pic>
      <xdr:nvPicPr>
        <xdr:cNvPr id="262" name="Picture 128" descr="Wielosensorowa czujka optyczno-termiczna FCP‑OT320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89499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358</xdr:row>
      <xdr:rowOff>47625</xdr:rowOff>
    </xdr:from>
    <xdr:ext cx="457200" cy="361950"/>
    <xdr:pic>
      <xdr:nvPicPr>
        <xdr:cNvPr id="263" name="Picture 129" descr="Czujka termiczna FCH‑T320 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96166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123825</xdr:colOff>
      <xdr:row>80</xdr:row>
      <xdr:rowOff>57150</xdr:rowOff>
    </xdr:from>
    <xdr:ext cx="723900" cy="485775"/>
    <xdr:pic>
      <xdr:nvPicPr>
        <xdr:cNvPr id="264" name="Obraz 147" descr="DOTC420.jpg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123825" y="45481875"/>
          <a:ext cx="723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101224</xdr:colOff>
      <xdr:row>87</xdr:row>
      <xdr:rowOff>47625</xdr:rowOff>
    </xdr:from>
    <xdr:ext cx="708401" cy="476250"/>
    <xdr:pic>
      <xdr:nvPicPr>
        <xdr:cNvPr id="265" name="Obraz 147" descr="DOTC420.jpg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101224" y="52101750"/>
          <a:ext cx="70840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161441</xdr:colOff>
      <xdr:row>121</xdr:row>
      <xdr:rowOff>88792</xdr:rowOff>
    </xdr:from>
    <xdr:ext cx="605403" cy="501509"/>
    <xdr:pic>
      <xdr:nvPicPr>
        <xdr:cNvPr id="274" name="Picture 8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61441" y="76374517"/>
          <a:ext cx="605403" cy="501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175324</xdr:colOff>
      <xdr:row>120</xdr:row>
      <xdr:rowOff>78460</xdr:rowOff>
    </xdr:from>
    <xdr:ext cx="573114" cy="519071"/>
    <xdr:pic>
      <xdr:nvPicPr>
        <xdr:cNvPr id="275" name="Picture 10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75324" y="65715235"/>
          <a:ext cx="573114" cy="5190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195828</xdr:colOff>
      <xdr:row>266</xdr:row>
      <xdr:rowOff>49239</xdr:rowOff>
    </xdr:from>
    <xdr:ext cx="657225" cy="554388"/>
    <xdr:pic>
      <xdr:nvPicPr>
        <xdr:cNvPr id="277" name="Obraz 219" descr="SOLO_CO.jpg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195828" y="136580589"/>
          <a:ext cx="657225" cy="554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72649</xdr:colOff>
      <xdr:row>81</xdr:row>
      <xdr:rowOff>40361</xdr:rowOff>
    </xdr:from>
    <xdr:ext cx="758770" cy="363242"/>
    <xdr:pic>
      <xdr:nvPicPr>
        <xdr:cNvPr id="278" name="Picture 9219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72649" y="53961386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80720</xdr:colOff>
      <xdr:row>82</xdr:row>
      <xdr:rowOff>32288</xdr:rowOff>
    </xdr:from>
    <xdr:ext cx="758770" cy="363242"/>
    <xdr:pic>
      <xdr:nvPicPr>
        <xdr:cNvPr id="279" name="Picture 9219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80720" y="54381938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113009</xdr:colOff>
      <xdr:row>83</xdr:row>
      <xdr:rowOff>56504</xdr:rowOff>
    </xdr:from>
    <xdr:ext cx="758770" cy="314809"/>
    <xdr:pic>
      <xdr:nvPicPr>
        <xdr:cNvPr id="280" name="Picture 9219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113009" y="54834779"/>
          <a:ext cx="758770" cy="3148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40361</xdr:colOff>
      <xdr:row>84</xdr:row>
      <xdr:rowOff>88792</xdr:rowOff>
    </xdr:from>
    <xdr:ext cx="863708" cy="306737"/>
    <xdr:pic>
      <xdr:nvPicPr>
        <xdr:cNvPr id="281" name="Picture 922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40361" y="55295692"/>
          <a:ext cx="863708" cy="3067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88793</xdr:colOff>
      <xdr:row>111</xdr:row>
      <xdr:rowOff>8072</xdr:rowOff>
    </xdr:from>
    <xdr:ext cx="749408" cy="431478"/>
    <xdr:pic>
      <xdr:nvPicPr>
        <xdr:cNvPr id="282" name="Picture 922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88793" y="70121597"/>
          <a:ext cx="749408" cy="431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40360</xdr:colOff>
      <xdr:row>118</xdr:row>
      <xdr:rowOff>24216</xdr:rowOff>
    </xdr:from>
    <xdr:ext cx="839492" cy="387458"/>
    <xdr:pic>
      <xdr:nvPicPr>
        <xdr:cNvPr id="283" name="Picture 922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40360" y="73909641"/>
          <a:ext cx="839492" cy="3874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104937</xdr:colOff>
      <xdr:row>115</xdr:row>
      <xdr:rowOff>48432</xdr:rowOff>
    </xdr:from>
    <xdr:ext cx="734555" cy="339026"/>
    <xdr:pic>
      <xdr:nvPicPr>
        <xdr:cNvPr id="284" name="Picture 922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104937" y="72428907"/>
          <a:ext cx="734555" cy="339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218799</xdr:colOff>
      <xdr:row>116</xdr:row>
      <xdr:rowOff>32288</xdr:rowOff>
    </xdr:from>
    <xdr:ext cx="588269" cy="355170"/>
    <xdr:pic>
      <xdr:nvPicPr>
        <xdr:cNvPr id="285" name="Picture 922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218799" y="64914347"/>
          <a:ext cx="588269" cy="355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104938</xdr:colOff>
      <xdr:row>218</xdr:row>
      <xdr:rowOff>64576</xdr:rowOff>
    </xdr:from>
    <xdr:ext cx="845010" cy="411673"/>
    <xdr:pic>
      <xdr:nvPicPr>
        <xdr:cNvPr id="286" name="Picture 9226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104938" y="127928176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219</xdr:row>
      <xdr:rowOff>113008</xdr:rowOff>
    </xdr:from>
    <xdr:ext cx="845010" cy="411673"/>
    <xdr:pic>
      <xdr:nvPicPr>
        <xdr:cNvPr id="287" name="Picture 922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72648" y="128624308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220</xdr:row>
      <xdr:rowOff>129153</xdr:rowOff>
    </xdr:from>
    <xdr:ext cx="845010" cy="411673"/>
    <xdr:pic>
      <xdr:nvPicPr>
        <xdr:cNvPr id="288" name="Picture 9226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72648" y="129288153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171450</xdr:colOff>
      <xdr:row>112</xdr:row>
      <xdr:rowOff>28574</xdr:rowOff>
    </xdr:from>
    <xdr:ext cx="628650" cy="447675"/>
    <xdr:pic>
      <xdr:nvPicPr>
        <xdr:cNvPr id="290" name="Obraz 153" descr="FAA_MSR_420.jpg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71450" y="70627874"/>
          <a:ext cx="6286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53599</xdr:colOff>
      <xdr:row>88</xdr:row>
      <xdr:rowOff>46333</xdr:rowOff>
    </xdr:from>
    <xdr:ext cx="723900" cy="552450"/>
    <xdr:pic>
      <xdr:nvPicPr>
        <xdr:cNvPr id="294" name="Obraz 147" descr="DOTC420.jpg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53599" y="52691008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91</xdr:row>
      <xdr:rowOff>80720</xdr:rowOff>
    </xdr:from>
    <xdr:ext cx="723900" cy="552450"/>
    <xdr:pic>
      <xdr:nvPicPr>
        <xdr:cNvPr id="295" name="Obraz 147" descr="DOTC420.jpg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64577" y="54525620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104936</xdr:colOff>
      <xdr:row>93</xdr:row>
      <xdr:rowOff>57150</xdr:rowOff>
    </xdr:from>
    <xdr:ext cx="723900" cy="527588"/>
    <xdr:pic>
      <xdr:nvPicPr>
        <xdr:cNvPr id="296" name="Obraz 147" descr="DOTC420.jpg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104936" y="55768875"/>
          <a:ext cx="723900" cy="527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56504</xdr:colOff>
      <xdr:row>89</xdr:row>
      <xdr:rowOff>8072</xdr:rowOff>
    </xdr:from>
    <xdr:ext cx="723900" cy="552450"/>
    <xdr:pic>
      <xdr:nvPicPr>
        <xdr:cNvPr id="297" name="Obraz 147" descr="DOTC420.jpg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56504" y="53252822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72648</xdr:colOff>
      <xdr:row>92</xdr:row>
      <xdr:rowOff>48433</xdr:rowOff>
    </xdr:from>
    <xdr:ext cx="723900" cy="484968"/>
    <xdr:pic>
      <xdr:nvPicPr>
        <xdr:cNvPr id="298" name="Obraz 147" descr="DOTC420.jpg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72648" y="55160083"/>
          <a:ext cx="723900" cy="484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96864</xdr:colOff>
      <xdr:row>95</xdr:row>
      <xdr:rowOff>16144</xdr:rowOff>
    </xdr:from>
    <xdr:ext cx="723900" cy="552450"/>
    <xdr:pic>
      <xdr:nvPicPr>
        <xdr:cNvPr id="299" name="Obraz 147" descr="DOTC420.jpg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96864" y="56375569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90</xdr:row>
      <xdr:rowOff>48432</xdr:rowOff>
    </xdr:from>
    <xdr:ext cx="723900" cy="494493"/>
    <xdr:pic>
      <xdr:nvPicPr>
        <xdr:cNvPr id="301" name="Obraz 147" descr="DOTC420.jpg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64577" y="53893257"/>
          <a:ext cx="723900" cy="494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161925</xdr:colOff>
      <xdr:row>269</xdr:row>
      <xdr:rowOff>57150</xdr:rowOff>
    </xdr:from>
    <xdr:ext cx="542925" cy="552450"/>
    <xdr:pic>
      <xdr:nvPicPr>
        <xdr:cNvPr id="302" name="Obraz 223" descr="SOLO100.jpg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61925" y="1515332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133350</xdr:colOff>
      <xdr:row>270</xdr:row>
      <xdr:rowOff>76199</xdr:rowOff>
    </xdr:from>
    <xdr:ext cx="657225" cy="514351"/>
    <xdr:pic>
      <xdr:nvPicPr>
        <xdr:cNvPr id="305" name="Obraz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33350" y="152199974"/>
          <a:ext cx="657225" cy="514351"/>
        </a:xfrm>
        <a:prstGeom prst="rect">
          <a:avLst/>
        </a:prstGeom>
      </xdr:spPr>
    </xdr:pic>
    <xdr:clientData/>
  </xdr:oneCellAnchor>
  <xdr:twoCellAnchor editAs="oneCell">
    <xdr:from>
      <xdr:col>0</xdr:col>
      <xdr:colOff>22412</xdr:colOff>
      <xdr:row>1</xdr:row>
      <xdr:rowOff>22414</xdr:rowOff>
    </xdr:from>
    <xdr:to>
      <xdr:col>13</xdr:col>
      <xdr:colOff>2116679</xdr:colOff>
      <xdr:row>2</xdr:row>
      <xdr:rowOff>564</xdr:rowOff>
    </xdr:to>
    <xdr:pic>
      <xdr:nvPicPr>
        <xdr:cNvPr id="300" name="Bild 15" descr="Bosch-Supergraphic.png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22412" y="347385"/>
          <a:ext cx="23790088" cy="210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276225</xdr:colOff>
      <xdr:row>60</xdr:row>
      <xdr:rowOff>95250</xdr:rowOff>
    </xdr:from>
    <xdr:to>
      <xdr:col>0</xdr:col>
      <xdr:colOff>704850</xdr:colOff>
      <xdr:row>60</xdr:row>
      <xdr:rowOff>630408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4442400"/>
          <a:ext cx="428625" cy="527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162</xdr:row>
      <xdr:rowOff>38100</xdr:rowOff>
    </xdr:from>
    <xdr:to>
      <xdr:col>0</xdr:col>
      <xdr:colOff>972393</xdr:colOff>
      <xdr:row>162</xdr:row>
      <xdr:rowOff>685800</xdr:rowOff>
    </xdr:to>
    <xdr:pic>
      <xdr:nvPicPr>
        <xdr:cNvPr id="304" name="Obraz 303" descr="Bildergebnis für OOH740-A9-EX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81886425"/>
          <a:ext cx="92667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163</xdr:row>
      <xdr:rowOff>123825</xdr:rowOff>
    </xdr:from>
    <xdr:to>
      <xdr:col>0</xdr:col>
      <xdr:colOff>834530</xdr:colOff>
      <xdr:row>163</xdr:row>
      <xdr:rowOff>571500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14299" y="82667475"/>
          <a:ext cx="720231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164</xdr:row>
      <xdr:rowOff>114300</xdr:rowOff>
    </xdr:from>
    <xdr:to>
      <xdr:col>0</xdr:col>
      <xdr:colOff>914400</xdr:colOff>
      <xdr:row>164</xdr:row>
      <xdr:rowOff>593725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23825" y="83353275"/>
          <a:ext cx="790575" cy="4794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165</xdr:row>
      <xdr:rowOff>38101</xdr:rowOff>
    </xdr:from>
    <xdr:to>
      <xdr:col>0</xdr:col>
      <xdr:colOff>815340</xdr:colOff>
      <xdr:row>165</xdr:row>
      <xdr:rowOff>684825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09550" y="83972401"/>
          <a:ext cx="600075" cy="64672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166</xdr:row>
      <xdr:rowOff>85725</xdr:rowOff>
    </xdr:from>
    <xdr:to>
      <xdr:col>0</xdr:col>
      <xdr:colOff>762000</xdr:colOff>
      <xdr:row>166</xdr:row>
      <xdr:rowOff>627866</xdr:rowOff>
    </xdr:to>
    <xdr:pic>
      <xdr:nvPicPr>
        <xdr:cNvPr id="309" name="Obraz 308" descr="Bildergebnis für fdb295m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4715350"/>
          <a:ext cx="495300" cy="553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168</xdr:row>
      <xdr:rowOff>85725</xdr:rowOff>
    </xdr:from>
    <xdr:to>
      <xdr:col>0</xdr:col>
      <xdr:colOff>952500</xdr:colOff>
      <xdr:row>168</xdr:row>
      <xdr:rowOff>611217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33350" y="89396607"/>
          <a:ext cx="819150" cy="52549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169</xdr:row>
      <xdr:rowOff>38100</xdr:rowOff>
    </xdr:from>
    <xdr:to>
      <xdr:col>0</xdr:col>
      <xdr:colOff>631683</xdr:colOff>
      <xdr:row>169</xdr:row>
      <xdr:rowOff>587376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400050" y="86058375"/>
          <a:ext cx="224013" cy="5435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170</xdr:row>
      <xdr:rowOff>104776</xdr:rowOff>
    </xdr:from>
    <xdr:to>
      <xdr:col>0</xdr:col>
      <xdr:colOff>896829</xdr:colOff>
      <xdr:row>170</xdr:row>
      <xdr:rowOff>548641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1450" y="86772751"/>
          <a:ext cx="717759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171</xdr:row>
      <xdr:rowOff>85725</xdr:rowOff>
    </xdr:from>
    <xdr:to>
      <xdr:col>0</xdr:col>
      <xdr:colOff>912792</xdr:colOff>
      <xdr:row>171</xdr:row>
      <xdr:rowOff>551590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61925" y="87401400"/>
          <a:ext cx="750867" cy="47729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167</xdr:row>
      <xdr:rowOff>15522</xdr:rowOff>
    </xdr:from>
    <xdr:to>
      <xdr:col>0</xdr:col>
      <xdr:colOff>664845</xdr:colOff>
      <xdr:row>167</xdr:row>
      <xdr:rowOff>685800</xdr:rowOff>
    </xdr:to>
    <xdr:pic>
      <xdr:nvPicPr>
        <xdr:cNvPr id="313" name="Obraz 312" descr="Bildergebnis für FDUD291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4568947"/>
          <a:ext cx="180975" cy="670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231</xdr:row>
      <xdr:rowOff>28575</xdr:rowOff>
    </xdr:from>
    <xdr:to>
      <xdr:col>0</xdr:col>
      <xdr:colOff>971550</xdr:colOff>
      <xdr:row>231</xdr:row>
      <xdr:rowOff>586740</xdr:rowOff>
    </xdr:to>
    <xdr:pic>
      <xdr:nvPicPr>
        <xdr:cNvPr id="314" name="Obraz 165" descr="320-SRD.jpg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85725" y="110742693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232</xdr:row>
      <xdr:rowOff>19050</xdr:rowOff>
    </xdr:from>
    <xdr:to>
      <xdr:col>0</xdr:col>
      <xdr:colOff>781050</xdr:colOff>
      <xdr:row>232</xdr:row>
      <xdr:rowOff>571500</xdr:rowOff>
    </xdr:to>
    <xdr:pic>
      <xdr:nvPicPr>
        <xdr:cNvPr id="315" name="Obraz 167" descr="320-FRD.jpg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238125" y="1138713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233</xdr:row>
      <xdr:rowOff>9525</xdr:rowOff>
    </xdr:from>
    <xdr:to>
      <xdr:col>0</xdr:col>
      <xdr:colOff>967740</xdr:colOff>
      <xdr:row>233</xdr:row>
      <xdr:rowOff>550545</xdr:rowOff>
    </xdr:to>
    <xdr:pic>
      <xdr:nvPicPr>
        <xdr:cNvPr id="316" name="Obraz 169" descr="SWH.jpg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76200" y="114442875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234</xdr:row>
      <xdr:rowOff>19050</xdr:rowOff>
    </xdr:from>
    <xdr:to>
      <xdr:col>0</xdr:col>
      <xdr:colOff>819150</xdr:colOff>
      <xdr:row>234</xdr:row>
      <xdr:rowOff>571500</xdr:rowOff>
    </xdr:to>
    <xdr:pic>
      <xdr:nvPicPr>
        <xdr:cNvPr id="317" name="Obraz 171" descr="FWH.jpg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247650" y="115119150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235</xdr:row>
      <xdr:rowOff>28575</xdr:rowOff>
    </xdr:from>
    <xdr:to>
      <xdr:col>0</xdr:col>
      <xdr:colOff>815340</xdr:colOff>
      <xdr:row>235</xdr:row>
      <xdr:rowOff>586740</xdr:rowOff>
    </xdr:to>
    <xdr:pic>
      <xdr:nvPicPr>
        <xdr:cNvPr id="318" name="Obraz 173" descr="LEDSRD.jpg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257175" y="11572875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419100</xdr:colOff>
      <xdr:row>265</xdr:row>
      <xdr:rowOff>28575</xdr:rowOff>
    </xdr:from>
    <xdr:ext cx="209550" cy="552450"/>
    <xdr:pic>
      <xdr:nvPicPr>
        <xdr:cNvPr id="270" name="Obraz 217" descr="SoloA3-001.jpg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419100" y="140093700"/>
          <a:ext cx="209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209549</xdr:colOff>
      <xdr:row>105</xdr:row>
      <xdr:rowOff>118827</xdr:rowOff>
    </xdr:from>
    <xdr:to>
      <xdr:col>0</xdr:col>
      <xdr:colOff>742468</xdr:colOff>
      <xdr:row>105</xdr:row>
      <xdr:rowOff>548640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58792827"/>
          <a:ext cx="544349" cy="4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328450</xdr:colOff>
      <xdr:row>263</xdr:row>
      <xdr:rowOff>80413</xdr:rowOff>
    </xdr:from>
    <xdr:to>
      <xdr:col>0</xdr:col>
      <xdr:colOff>701830</xdr:colOff>
      <xdr:row>263</xdr:row>
      <xdr:rowOff>514393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328450" y="139776034"/>
          <a:ext cx="381000" cy="41874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178</xdr:row>
      <xdr:rowOff>95251</xdr:rowOff>
    </xdr:from>
    <xdr:to>
      <xdr:col>0</xdr:col>
      <xdr:colOff>705814</xdr:colOff>
      <xdr:row>178</xdr:row>
      <xdr:rowOff>704851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323850" y="93935551"/>
          <a:ext cx="381964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179</xdr:row>
      <xdr:rowOff>47625</xdr:rowOff>
    </xdr:from>
    <xdr:to>
      <xdr:col>0</xdr:col>
      <xdr:colOff>723901</xdr:colOff>
      <xdr:row>179</xdr:row>
      <xdr:rowOff>438150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304801" y="94697550"/>
          <a:ext cx="419100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181</xdr:row>
      <xdr:rowOff>57151</xdr:rowOff>
    </xdr:from>
    <xdr:to>
      <xdr:col>0</xdr:col>
      <xdr:colOff>708402</xdr:colOff>
      <xdr:row>181</xdr:row>
      <xdr:rowOff>476250</xdr:rowOff>
    </xdr:to>
    <xdr:pic>
      <xdr:nvPicPr>
        <xdr:cNvPr id="273" name="Obraz 272" descr="Znalezione obrazy dla zapytania: FDMH273-R&quot;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9" t="25294" r="24588" b="25176"/>
        <a:stretch/>
      </xdr:blipFill>
      <xdr:spPr bwMode="auto">
        <a:xfrm>
          <a:off x="295276" y="95611951"/>
          <a:ext cx="413126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180</xdr:row>
      <xdr:rowOff>66675</xdr:rowOff>
    </xdr:from>
    <xdr:to>
      <xdr:col>0</xdr:col>
      <xdr:colOff>704851</xdr:colOff>
      <xdr:row>180</xdr:row>
      <xdr:rowOff>323088</xdr:rowOff>
    </xdr:to>
    <xdr:pic>
      <xdr:nvPicPr>
        <xdr:cNvPr id="276" name="Obraz 275" descr="Znalezione obrazy dla zapytania: FDB271&quot;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000"/>
        <a:stretch/>
      </xdr:blipFill>
      <xdr:spPr bwMode="auto">
        <a:xfrm>
          <a:off x="304801" y="95221425"/>
          <a:ext cx="400050" cy="264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314326</xdr:colOff>
      <xdr:row>182</xdr:row>
      <xdr:rowOff>85725</xdr:rowOff>
    </xdr:from>
    <xdr:to>
      <xdr:col>0</xdr:col>
      <xdr:colOff>702946</xdr:colOff>
      <xdr:row>182</xdr:row>
      <xdr:rowOff>513927</xdr:rowOff>
    </xdr:to>
    <xdr:pic>
      <xdr:nvPicPr>
        <xdr:cNvPr id="293" name="Obraz 292" descr="Znalezione obrazy dla zapytania: FDME273-O&quot;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2" t="10318" r="7895" b="13228"/>
        <a:stretch/>
      </xdr:blipFill>
      <xdr:spPr bwMode="auto">
        <a:xfrm>
          <a:off x="314326" y="96145350"/>
          <a:ext cx="400050" cy="428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183</xdr:row>
      <xdr:rowOff>76201</xdr:rowOff>
    </xdr:from>
    <xdr:to>
      <xdr:col>0</xdr:col>
      <xdr:colOff>724843</xdr:colOff>
      <xdr:row>183</xdr:row>
      <xdr:rowOff>436245</xdr:rowOff>
    </xdr:to>
    <xdr:pic>
      <xdr:nvPicPr>
        <xdr:cNvPr id="306" name="Obraz 305" descr="Siemens BAT3.6-10, S54370-Z11-A1, Li-SOCI2 battery 3.6 V, 10 Ah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96688276"/>
          <a:ext cx="420042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184</xdr:row>
      <xdr:rowOff>47625</xdr:rowOff>
    </xdr:from>
    <xdr:to>
      <xdr:col>0</xdr:col>
      <xdr:colOff>702945</xdr:colOff>
      <xdr:row>184</xdr:row>
      <xdr:rowOff>322567</xdr:rowOff>
    </xdr:to>
    <xdr:pic>
      <xdr:nvPicPr>
        <xdr:cNvPr id="308" name="Obraz 307" descr="Znalezione obrazy dla zapytania: DMZ1196-AC&quot;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9" t="29294" r="18000" b="27059"/>
        <a:stretch/>
      </xdr:blipFill>
      <xdr:spPr bwMode="auto">
        <a:xfrm>
          <a:off x="285750" y="97745550"/>
          <a:ext cx="428625" cy="290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399020</xdr:colOff>
      <xdr:row>185</xdr:row>
      <xdr:rowOff>25744</xdr:rowOff>
    </xdr:from>
    <xdr:to>
      <xdr:col>0</xdr:col>
      <xdr:colOff>586946</xdr:colOff>
      <xdr:row>185</xdr:row>
      <xdr:rowOff>343852</xdr:rowOff>
    </xdr:to>
    <xdr:pic>
      <xdr:nvPicPr>
        <xdr:cNvPr id="321" name="Obraz 320" descr="Product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0"/>
        <a:stretch/>
      </xdr:blipFill>
      <xdr:spPr bwMode="auto">
        <a:xfrm>
          <a:off x="399020" y="99057426"/>
          <a:ext cx="187926" cy="31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246528</xdr:colOff>
      <xdr:row>247</xdr:row>
      <xdr:rowOff>100852</xdr:rowOff>
    </xdr:from>
    <xdr:to>
      <xdr:col>0</xdr:col>
      <xdr:colOff>761999</xdr:colOff>
      <xdr:row>247</xdr:row>
      <xdr:rowOff>628763</xdr:rowOff>
    </xdr:to>
    <xdr:pic>
      <xdr:nvPicPr>
        <xdr:cNvPr id="322" name="Obraz 321" descr="Znalezione obrazy dla zapytania FNM-BATTERIES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8" y="125685176"/>
          <a:ext cx="515471" cy="516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291353</xdr:colOff>
      <xdr:row>119</xdr:row>
      <xdr:rowOff>89648</xdr:rowOff>
    </xdr:from>
    <xdr:to>
      <xdr:col>0</xdr:col>
      <xdr:colOff>627306</xdr:colOff>
      <xdr:row>119</xdr:row>
      <xdr:rowOff>513262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91353" y="67212883"/>
          <a:ext cx="347383" cy="43123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297</xdr:row>
      <xdr:rowOff>21167</xdr:rowOff>
    </xdr:from>
    <xdr:to>
      <xdr:col>0</xdr:col>
      <xdr:colOff>647700</xdr:colOff>
      <xdr:row>297</xdr:row>
      <xdr:rowOff>573617</xdr:rowOff>
    </xdr:to>
    <xdr:pic>
      <xdr:nvPicPr>
        <xdr:cNvPr id="289" name="Obraz 229" descr="FAS-420-TM.jpg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285750" y="158220834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298</xdr:row>
      <xdr:rowOff>31749</xdr:rowOff>
    </xdr:from>
    <xdr:to>
      <xdr:col>0</xdr:col>
      <xdr:colOff>647700</xdr:colOff>
      <xdr:row>298</xdr:row>
      <xdr:rowOff>591819</xdr:rowOff>
    </xdr:to>
    <xdr:pic>
      <xdr:nvPicPr>
        <xdr:cNvPr id="307" name="Obraz 231" descr="FAS-420-TM-R.jpg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85750" y="158834666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264583</xdr:colOff>
      <xdr:row>299</xdr:row>
      <xdr:rowOff>52917</xdr:rowOff>
    </xdr:from>
    <xdr:to>
      <xdr:col>0</xdr:col>
      <xdr:colOff>626533</xdr:colOff>
      <xdr:row>299</xdr:row>
      <xdr:rowOff>590127</xdr:rowOff>
    </xdr:to>
    <xdr:pic>
      <xdr:nvPicPr>
        <xdr:cNvPr id="311" name="Obraz 237" descr="FAS-420-TP1.jpg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64583" y="1595120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268816</xdr:colOff>
      <xdr:row>300</xdr:row>
      <xdr:rowOff>99483</xdr:rowOff>
    </xdr:from>
    <xdr:to>
      <xdr:col>0</xdr:col>
      <xdr:colOff>628861</xdr:colOff>
      <xdr:row>300</xdr:row>
      <xdr:rowOff>667173</xdr:rowOff>
    </xdr:to>
    <xdr:pic>
      <xdr:nvPicPr>
        <xdr:cNvPr id="320" name="Obraz 237" descr="FAS-420-TP1.jpg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68816" y="160214733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3</xdr:row>
      <xdr:rowOff>85165</xdr:rowOff>
    </xdr:from>
    <xdr:to>
      <xdr:col>0</xdr:col>
      <xdr:colOff>705522</xdr:colOff>
      <xdr:row>3</xdr:row>
      <xdr:rowOff>625540</xdr:rowOff>
    </xdr:to>
    <xdr:pic>
      <xdr:nvPicPr>
        <xdr:cNvPr id="326" name="Obraz 325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489077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360829</xdr:colOff>
      <xdr:row>4</xdr:row>
      <xdr:rowOff>58271</xdr:rowOff>
    </xdr:from>
    <xdr:to>
      <xdr:col>0</xdr:col>
      <xdr:colOff>708211</xdr:colOff>
      <xdr:row>4</xdr:row>
      <xdr:rowOff>606266</xdr:rowOff>
    </xdr:to>
    <xdr:pic>
      <xdr:nvPicPr>
        <xdr:cNvPr id="327" name="Obraz 326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829" y="51681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356347</xdr:colOff>
      <xdr:row>5</xdr:row>
      <xdr:rowOff>76200</xdr:rowOff>
    </xdr:from>
    <xdr:to>
      <xdr:col>0</xdr:col>
      <xdr:colOff>703729</xdr:colOff>
      <xdr:row>5</xdr:row>
      <xdr:rowOff>631815</xdr:rowOff>
    </xdr:to>
    <xdr:pic>
      <xdr:nvPicPr>
        <xdr:cNvPr id="328" name="Obraz 327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347" y="58920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385482</xdr:colOff>
      <xdr:row>6</xdr:row>
      <xdr:rowOff>71717</xdr:rowOff>
    </xdr:from>
    <xdr:to>
      <xdr:col>0</xdr:col>
      <xdr:colOff>744294</xdr:colOff>
      <xdr:row>6</xdr:row>
      <xdr:rowOff>625427</xdr:rowOff>
    </xdr:to>
    <xdr:pic>
      <xdr:nvPicPr>
        <xdr:cNvPr id="329" name="Obraz 328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482" y="6593541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187127</xdr:colOff>
      <xdr:row>9</xdr:row>
      <xdr:rowOff>51547</xdr:rowOff>
    </xdr:from>
    <xdr:to>
      <xdr:col>0</xdr:col>
      <xdr:colOff>934536</xdr:colOff>
      <xdr:row>9</xdr:row>
      <xdr:rowOff>550322</xdr:rowOff>
    </xdr:to>
    <xdr:pic>
      <xdr:nvPicPr>
        <xdr:cNvPr id="333" name="Obraz 332" descr="Panel controller FPE-8000-SPC/PPC | Panel Controller | FPA-5000 Modular  Fire Panel | Fire Alarm Systems - EN54 | Product Segments | nlexp Site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27" y="8198223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193851</xdr:colOff>
      <xdr:row>10</xdr:row>
      <xdr:rowOff>114299</xdr:rowOff>
    </xdr:from>
    <xdr:to>
      <xdr:col>0</xdr:col>
      <xdr:colOff>929830</xdr:colOff>
      <xdr:row>10</xdr:row>
      <xdr:rowOff>607359</xdr:rowOff>
    </xdr:to>
    <xdr:pic>
      <xdr:nvPicPr>
        <xdr:cNvPr id="334" name="Obraz 333" descr="Panel controller FPE-8000-SPC/PPC | Panel Controller | FPA-5000 Modular  Fire Panel | Fire Alarm Systems - EN54 | Product Segments | nlexp Site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851" y="8910917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43143</xdr:colOff>
      <xdr:row>71</xdr:row>
      <xdr:rowOff>48186</xdr:rowOff>
    </xdr:from>
    <xdr:to>
      <xdr:col>0</xdr:col>
      <xdr:colOff>967740</xdr:colOff>
      <xdr:row>71</xdr:row>
      <xdr:rowOff>555275</xdr:rowOff>
    </xdr:to>
    <xdr:pic>
      <xdr:nvPicPr>
        <xdr:cNvPr id="335" name="Obraz 334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3" y="37424286"/>
          <a:ext cx="918882" cy="51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64</xdr:row>
      <xdr:rowOff>44824</xdr:rowOff>
    </xdr:from>
    <xdr:to>
      <xdr:col>0</xdr:col>
      <xdr:colOff>783143</xdr:colOff>
      <xdr:row>64</xdr:row>
      <xdr:rowOff>515470</xdr:rowOff>
    </xdr:to>
    <xdr:pic>
      <xdr:nvPicPr>
        <xdr:cNvPr id="336" name="Obraz 335" descr="Cable set redundant panel controller | Cables | Accessories | FPA-5000  Modular Fire Panel | Fire Alarm Systems - EN54 | Product Segments | cz Site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7405236"/>
          <a:ext cx="585022" cy="47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56030</xdr:colOff>
      <xdr:row>65</xdr:row>
      <xdr:rowOff>67236</xdr:rowOff>
    </xdr:from>
    <xdr:to>
      <xdr:col>0</xdr:col>
      <xdr:colOff>855234</xdr:colOff>
      <xdr:row>65</xdr:row>
      <xdr:rowOff>592899</xdr:rowOff>
    </xdr:to>
    <xdr:pic>
      <xdr:nvPicPr>
        <xdr:cNvPr id="338" name="Obraz 337" descr="FPE-8000-CRK Bedienteilkabel, redundant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38077589"/>
          <a:ext cx="806824" cy="53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156882</xdr:colOff>
      <xdr:row>228</xdr:row>
      <xdr:rowOff>44824</xdr:rowOff>
    </xdr:from>
    <xdr:to>
      <xdr:col>0</xdr:col>
      <xdr:colOff>745079</xdr:colOff>
      <xdr:row>228</xdr:row>
      <xdr:rowOff>587259</xdr:rowOff>
    </xdr:to>
    <xdr:pic>
      <xdr:nvPicPr>
        <xdr:cNvPr id="339" name="Obraz 338" descr="AVENAR all-in-one 4000 | Akustische Signalgeber | Signalgeber |  Brandmeldesysteme - EN54 | Produktsegmente | de -Website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118110000"/>
          <a:ext cx="593912" cy="53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22412</xdr:colOff>
      <xdr:row>229</xdr:row>
      <xdr:rowOff>33617</xdr:rowOff>
    </xdr:from>
    <xdr:to>
      <xdr:col>0</xdr:col>
      <xdr:colOff>745079</xdr:colOff>
      <xdr:row>229</xdr:row>
      <xdr:rowOff>479160</xdr:rowOff>
    </xdr:to>
    <xdr:pic>
      <xdr:nvPicPr>
        <xdr:cNvPr id="341" name="Obraz 340" descr="AVENAR all-in-one 4000 | Akustische Signalgeber | Signalgeber |  Brandmeldesysteme - EN54 | Produktsegmente | de -Website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18737529"/>
          <a:ext cx="728382" cy="45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235325</xdr:colOff>
      <xdr:row>193</xdr:row>
      <xdr:rowOff>44825</xdr:rowOff>
    </xdr:from>
    <xdr:to>
      <xdr:col>0</xdr:col>
      <xdr:colOff>784413</xdr:colOff>
      <xdr:row>193</xdr:row>
      <xdr:rowOff>555230</xdr:rowOff>
    </xdr:to>
    <xdr:pic>
      <xdr:nvPicPr>
        <xdr:cNvPr id="340" name="Obraz 339" descr="https://resources-boschsecurity-cdn.azureedge.net/public/images/middle/ProductPhoto_Web_all_1288724747.jpg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5" y="102858796"/>
          <a:ext cx="549088" cy="51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224119</xdr:colOff>
      <xdr:row>194</xdr:row>
      <xdr:rowOff>56029</xdr:rowOff>
    </xdr:from>
    <xdr:to>
      <xdr:col>0</xdr:col>
      <xdr:colOff>725125</xdr:colOff>
      <xdr:row>194</xdr:row>
      <xdr:rowOff>549088</xdr:rowOff>
    </xdr:to>
    <xdr:pic>
      <xdr:nvPicPr>
        <xdr:cNvPr id="344" name="Obraz 343" descr="https://resources-boschsecurity-cdn.azureedge.net/public/images/middle/ProductPhoto_Web_all_1288722315.jpg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9" y="103475117"/>
          <a:ext cx="501006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201706</xdr:colOff>
      <xdr:row>195</xdr:row>
      <xdr:rowOff>44824</xdr:rowOff>
    </xdr:from>
    <xdr:to>
      <xdr:col>0</xdr:col>
      <xdr:colOff>762000</xdr:colOff>
      <xdr:row>196</xdr:row>
      <xdr:rowOff>271</xdr:rowOff>
    </xdr:to>
    <xdr:pic>
      <xdr:nvPicPr>
        <xdr:cNvPr id="345" name="Obraz 344" descr="https://resources-boschsecurity-cdn.azureedge.net/public/images/middle/ProductPhoto_Web_all_1288717451.jpg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104069030"/>
          <a:ext cx="560294" cy="545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235323</xdr:colOff>
      <xdr:row>196</xdr:row>
      <xdr:rowOff>56029</xdr:rowOff>
    </xdr:from>
    <xdr:to>
      <xdr:col>0</xdr:col>
      <xdr:colOff>705970</xdr:colOff>
      <xdr:row>196</xdr:row>
      <xdr:rowOff>516849</xdr:rowOff>
    </xdr:to>
    <xdr:pic>
      <xdr:nvPicPr>
        <xdr:cNvPr id="346" name="Obraz 345" descr="https://resources-boschsecurity-cdn.azureedge.net/public/images/middle/ProductPhoto_Web_all_1288719883.jpg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04685353"/>
          <a:ext cx="470647" cy="46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224118</xdr:colOff>
      <xdr:row>197</xdr:row>
      <xdr:rowOff>33619</xdr:rowOff>
    </xdr:from>
    <xdr:to>
      <xdr:col>0</xdr:col>
      <xdr:colOff>739226</xdr:colOff>
      <xdr:row>197</xdr:row>
      <xdr:rowOff>399379</xdr:rowOff>
    </xdr:to>
    <xdr:pic>
      <xdr:nvPicPr>
        <xdr:cNvPr id="347" name="Obraz 346" descr="Bosch FMC-BEZEL-RD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8" y="105268060"/>
          <a:ext cx="505583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89647</xdr:colOff>
      <xdr:row>198</xdr:row>
      <xdr:rowOff>78442</xdr:rowOff>
    </xdr:from>
    <xdr:to>
      <xdr:col>0</xdr:col>
      <xdr:colOff>936059</xdr:colOff>
      <xdr:row>198</xdr:row>
      <xdr:rowOff>478268</xdr:rowOff>
    </xdr:to>
    <xdr:pic>
      <xdr:nvPicPr>
        <xdr:cNvPr id="348" name="Obraz 347" descr="Spare glass | us Site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05918001"/>
          <a:ext cx="838792" cy="39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304800</xdr:colOff>
      <xdr:row>199</xdr:row>
      <xdr:rowOff>304800</xdr:rowOff>
    </xdr:to>
    <xdr:sp macro="" textlink="">
      <xdr:nvSpPr>
        <xdr:cNvPr id="3080" name="AutoShape 8" descr="FMC-KEY-RW Spare Key – AvantGuard">
          <a:extLst>
            <a:ext uri="{FF2B5EF4-FFF2-40B4-BE49-F238E27FC236}">
              <a16:creationId xmlns:a16="http://schemas.microsoft.com/office/drawing/2014/main" id="{00000000-0008-0000-01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304800</xdr:colOff>
      <xdr:row>199</xdr:row>
      <xdr:rowOff>304800</xdr:rowOff>
    </xdr:to>
    <xdr:sp macro="" textlink="">
      <xdr:nvSpPr>
        <xdr:cNvPr id="3081" name="AutoShape 9" descr="FMC-KEY-RW Spare Key – AvantGuard">
          <a:extLst>
            <a:ext uri="{FF2B5EF4-FFF2-40B4-BE49-F238E27FC236}">
              <a16:creationId xmlns:a16="http://schemas.microsoft.com/office/drawing/2014/main" id="{00000000-0008-0000-01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56030</xdr:colOff>
      <xdr:row>275</xdr:row>
      <xdr:rowOff>347383</xdr:rowOff>
    </xdr:from>
    <xdr:to>
      <xdr:col>0</xdr:col>
      <xdr:colOff>1006664</xdr:colOff>
      <xdr:row>277</xdr:row>
      <xdr:rowOff>173578</xdr:rowOff>
    </xdr:to>
    <xdr:pic>
      <xdr:nvPicPr>
        <xdr:cNvPr id="324" name="Obraz 323" descr="Zobacz obraz źródłowy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79" t="24110" r="31618" b="23215"/>
        <a:stretch/>
      </xdr:blipFill>
      <xdr:spPr bwMode="auto">
        <a:xfrm>
          <a:off x="56030" y="143457707"/>
          <a:ext cx="94110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168087</xdr:colOff>
      <xdr:row>11</xdr:row>
      <xdr:rowOff>134471</xdr:rowOff>
    </xdr:from>
    <xdr:to>
      <xdr:col>0</xdr:col>
      <xdr:colOff>898151</xdr:colOff>
      <xdr:row>12</xdr:row>
      <xdr:rowOff>403292</xdr:rowOff>
    </xdr:to>
    <xdr:pic>
      <xdr:nvPicPr>
        <xdr:cNvPr id="325" name="Obraz 324" descr="https://resources-boschsecurity-cdn.azureedge.net/public/images/large/ProductPhoto_Web_all_66232568203.png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7" y="33909000"/>
          <a:ext cx="739589" cy="42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224117</xdr:colOff>
      <xdr:row>237</xdr:row>
      <xdr:rowOff>89647</xdr:rowOff>
    </xdr:from>
    <xdr:to>
      <xdr:col>0</xdr:col>
      <xdr:colOff>896470</xdr:colOff>
      <xdr:row>238</xdr:row>
      <xdr:rowOff>2976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24117" y="120664941"/>
          <a:ext cx="672353" cy="534359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212912</xdr:colOff>
      <xdr:row>238</xdr:row>
      <xdr:rowOff>67236</xdr:rowOff>
    </xdr:from>
    <xdr:to>
      <xdr:col>0</xdr:col>
      <xdr:colOff>856523</xdr:colOff>
      <xdr:row>238</xdr:row>
      <xdr:rowOff>588422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12912" y="121281265"/>
          <a:ext cx="643611" cy="515471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257</xdr:row>
      <xdr:rowOff>78441</xdr:rowOff>
    </xdr:from>
    <xdr:to>
      <xdr:col>0</xdr:col>
      <xdr:colOff>739589</xdr:colOff>
      <xdr:row>257</xdr:row>
      <xdr:rowOff>492768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01707" y="132453529"/>
          <a:ext cx="537882" cy="414327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124</xdr:row>
      <xdr:rowOff>44824</xdr:rowOff>
    </xdr:from>
    <xdr:to>
      <xdr:col>0</xdr:col>
      <xdr:colOff>704404</xdr:colOff>
      <xdr:row>124</xdr:row>
      <xdr:rowOff>625849</xdr:rowOff>
    </xdr:to>
    <xdr:pic>
      <xdr:nvPicPr>
        <xdr:cNvPr id="291" name="Obraz 290" descr="The Fireray One Reflective Auto-Aligning Beam Detector (5m-50m)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" y="64792412"/>
          <a:ext cx="570158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812958</xdr:colOff>
      <xdr:row>175</xdr:row>
      <xdr:rowOff>83344</xdr:rowOff>
    </xdr:from>
    <xdr:ext cx="256211" cy="247650"/>
    <xdr:pic>
      <xdr:nvPicPr>
        <xdr:cNvPr id="7" name="Obraz 6" descr="Bildergebnis für vds">
          <a:extLst>
            <a:ext uri="{FF2B5EF4-FFF2-40B4-BE49-F238E27FC236}">
              <a16:creationId xmlns:a16="http://schemas.microsoft.com/office/drawing/2014/main" id="{ECA8C90B-EFDD-44B8-874D-BFAD7757C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706"/>
        <a:stretch/>
      </xdr:blipFill>
      <xdr:spPr bwMode="auto">
        <a:xfrm>
          <a:off x="812958" y="91166157"/>
          <a:ext cx="256211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272144</xdr:colOff>
      <xdr:row>175</xdr:row>
      <xdr:rowOff>54429</xdr:rowOff>
    </xdr:from>
    <xdr:to>
      <xdr:col>0</xdr:col>
      <xdr:colOff>707572</xdr:colOff>
      <xdr:row>175</xdr:row>
      <xdr:rowOff>343224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61C0F62D-F3A4-66F2-1A0B-36E356A0E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72144" y="81139393"/>
          <a:ext cx="435428" cy="28879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94</xdr:row>
      <xdr:rowOff>51563</xdr:rowOff>
    </xdr:from>
    <xdr:to>
      <xdr:col>0</xdr:col>
      <xdr:colOff>781049</xdr:colOff>
      <xdr:row>95</xdr:row>
      <xdr:rowOff>19861</xdr:rowOff>
    </xdr:to>
    <xdr:pic>
      <xdr:nvPicPr>
        <xdr:cNvPr id="31" name="Grafik 29">
          <a:extLst>
            <a:ext uri="{FF2B5EF4-FFF2-40B4-BE49-F238E27FC236}">
              <a16:creationId xmlns:a16="http://schemas.microsoft.com/office/drawing/2014/main" id="{4C321FA3-A81E-6D9A-92E2-16A0FFFD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2874" y="47981363"/>
          <a:ext cx="638175" cy="595995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156881</xdr:colOff>
      <xdr:row>139</xdr:row>
      <xdr:rowOff>136152</xdr:rowOff>
    </xdr:from>
    <xdr:to>
      <xdr:col>0</xdr:col>
      <xdr:colOff>1087704</xdr:colOff>
      <xdr:row>141</xdr:row>
      <xdr:rowOff>134695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00AD43C-B909-0E78-087F-75BC1FB9B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56881" y="70778034"/>
          <a:ext cx="915583" cy="749113"/>
        </a:xfrm>
        <a:prstGeom prst="rect">
          <a:avLst/>
        </a:prstGeom>
      </xdr:spPr>
    </xdr:pic>
    <xdr:clientData/>
  </xdr:twoCellAnchor>
  <xdr:twoCellAnchor editAs="oneCell">
    <xdr:from>
      <xdr:col>0</xdr:col>
      <xdr:colOff>303681</xdr:colOff>
      <xdr:row>149</xdr:row>
      <xdr:rowOff>259978</xdr:rowOff>
    </xdr:from>
    <xdr:to>
      <xdr:col>0</xdr:col>
      <xdr:colOff>818926</xdr:colOff>
      <xdr:row>151</xdr:row>
      <xdr:rowOff>256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A6ABD86-BB51-C69C-6E96-9EF7F4B8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303681" y="78869803"/>
          <a:ext cx="526675" cy="502278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201705</xdr:colOff>
      <xdr:row>155</xdr:row>
      <xdr:rowOff>190502</xdr:rowOff>
    </xdr:from>
    <xdr:to>
      <xdr:col>0</xdr:col>
      <xdr:colOff>896695</xdr:colOff>
      <xdr:row>156</xdr:row>
      <xdr:rowOff>365473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C09B24-88B3-DE72-C73E-030E22ECC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01705" y="75079414"/>
          <a:ext cx="683560" cy="54835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160</xdr:row>
      <xdr:rowOff>22548</xdr:rowOff>
    </xdr:from>
    <xdr:to>
      <xdr:col>0</xdr:col>
      <xdr:colOff>745191</xdr:colOff>
      <xdr:row>160</xdr:row>
      <xdr:rowOff>378272</xdr:rowOff>
    </xdr:to>
    <xdr:pic>
      <xdr:nvPicPr>
        <xdr:cNvPr id="69" name="Picture 3" descr="C:\Users\hni5ot\Local Settings\Temporary Internet Files\Content.Outlook\1A6UYZ1A\016519Exd.jpg">
          <a:extLst>
            <a:ext uri="{FF2B5EF4-FFF2-40B4-BE49-F238E27FC236}">
              <a16:creationId xmlns:a16="http://schemas.microsoft.com/office/drawing/2014/main" id="{F4BC7FA4-FD86-4F44-B83B-BB137DBC7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clrChange>
            <a:clrFrom>
              <a:srgbClr val="999999"/>
            </a:clrFrom>
            <a:clrTo>
              <a:srgbClr val="99999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58588" y="77197460"/>
          <a:ext cx="396128" cy="355724"/>
        </a:xfrm>
        <a:prstGeom prst="rect">
          <a:avLst/>
        </a:prstGeom>
      </xdr:spPr>
    </xdr:pic>
    <xdr:clientData/>
  </xdr:twoCellAnchor>
  <xdr:twoCellAnchor editAs="oneCell">
    <xdr:from>
      <xdr:col>0</xdr:col>
      <xdr:colOff>277344</xdr:colOff>
      <xdr:row>153</xdr:row>
      <xdr:rowOff>83484</xdr:rowOff>
    </xdr:from>
    <xdr:to>
      <xdr:col>0</xdr:col>
      <xdr:colOff>819259</xdr:colOff>
      <xdr:row>154</xdr:row>
      <xdr:rowOff>207228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C2BA20-95E9-442A-9346-E033DE1D1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77344" y="73919043"/>
          <a:ext cx="526675" cy="512364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222</xdr:row>
      <xdr:rowOff>37705</xdr:rowOff>
    </xdr:from>
    <xdr:to>
      <xdr:col>0</xdr:col>
      <xdr:colOff>780379</xdr:colOff>
      <xdr:row>222</xdr:row>
      <xdr:rowOff>587921</xdr:rowOff>
    </xdr:to>
    <xdr:pic>
      <xdr:nvPicPr>
        <xdr:cNvPr id="51" name="Grafik 7">
          <a:extLst>
            <a:ext uri="{FF2B5EF4-FFF2-40B4-BE49-F238E27FC236}">
              <a16:creationId xmlns:a16="http://schemas.microsoft.com/office/drawing/2014/main" id="{732F32BE-1F7B-434B-5CB8-58C690E2B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59" y="114483381"/>
          <a:ext cx="493060" cy="557836"/>
        </a:xfrm>
        <a:prstGeom prst="rect">
          <a:avLst/>
        </a:prstGeom>
      </xdr:spPr>
    </xdr:pic>
    <xdr:clientData/>
  </xdr:twoCellAnchor>
  <xdr:twoCellAnchor editAs="oneCell">
    <xdr:from>
      <xdr:col>0</xdr:col>
      <xdr:colOff>299840</xdr:colOff>
      <xdr:row>223</xdr:row>
      <xdr:rowOff>67236</xdr:rowOff>
    </xdr:from>
    <xdr:to>
      <xdr:col>0</xdr:col>
      <xdr:colOff>784414</xdr:colOff>
      <xdr:row>223</xdr:row>
      <xdr:rowOff>628648</xdr:rowOff>
    </xdr:to>
    <xdr:pic>
      <xdr:nvPicPr>
        <xdr:cNvPr id="57" name="Grafik 40">
          <a:extLst>
            <a:ext uri="{FF2B5EF4-FFF2-40B4-BE49-F238E27FC236}">
              <a16:creationId xmlns:a16="http://schemas.microsoft.com/office/drawing/2014/main" id="{DA5E9B9E-FCC2-B227-4785-D074A9FE6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840" y="115162854"/>
          <a:ext cx="484574" cy="561412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224</xdr:row>
      <xdr:rowOff>89648</xdr:rowOff>
    </xdr:from>
    <xdr:to>
      <xdr:col>0</xdr:col>
      <xdr:colOff>1064559</xdr:colOff>
      <xdr:row>224</xdr:row>
      <xdr:rowOff>536200</xdr:rowOff>
    </xdr:to>
    <xdr:grpSp>
      <xdr:nvGrpSpPr>
        <xdr:cNvPr id="58" name="Group 57">
          <a:extLst>
            <a:ext uri="{FF2B5EF4-FFF2-40B4-BE49-F238E27FC236}">
              <a16:creationId xmlns:a16="http://schemas.microsoft.com/office/drawing/2014/main" id="{7B736A5D-EABD-980F-E1E5-F89E47E4E4EC}"/>
            </a:ext>
          </a:extLst>
        </xdr:cNvPr>
        <xdr:cNvGrpSpPr/>
      </xdr:nvGrpSpPr>
      <xdr:grpSpPr>
        <a:xfrm>
          <a:off x="56029" y="115894598"/>
          <a:ext cx="1008530" cy="446552"/>
          <a:chOff x="5969644" y="2035335"/>
          <a:chExt cx="1594220" cy="1301910"/>
        </a:xfrm>
      </xdr:grpSpPr>
      <xdr:pic>
        <xdr:nvPicPr>
          <xdr:cNvPr id="59" name="Grafik 34">
            <a:extLst>
              <a:ext uri="{FF2B5EF4-FFF2-40B4-BE49-F238E27FC236}">
                <a16:creationId xmlns:a16="http://schemas.microsoft.com/office/drawing/2014/main" id="{F5A033EF-6BCE-2FD9-3237-D959C3BF30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9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568689" y="2035335"/>
            <a:ext cx="444372" cy="413929"/>
          </a:xfrm>
          <a:prstGeom prst="rect">
            <a:avLst/>
          </a:prstGeom>
        </xdr:spPr>
      </xdr:pic>
      <xdr:pic>
        <xdr:nvPicPr>
          <xdr:cNvPr id="60" name="Grafik 36">
            <a:extLst>
              <a:ext uri="{FF2B5EF4-FFF2-40B4-BE49-F238E27FC236}">
                <a16:creationId xmlns:a16="http://schemas.microsoft.com/office/drawing/2014/main" id="{AF3253E3-4C54-47C3-1775-30DEC76D3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0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969644" y="2532234"/>
            <a:ext cx="805011" cy="805011"/>
          </a:xfrm>
          <a:prstGeom prst="rect">
            <a:avLst/>
          </a:prstGeom>
        </xdr:spPr>
      </xdr:pic>
      <xdr:pic>
        <xdr:nvPicPr>
          <xdr:cNvPr id="61" name="Grafik 38">
            <a:extLst>
              <a:ext uri="{FF2B5EF4-FFF2-40B4-BE49-F238E27FC236}">
                <a16:creationId xmlns:a16="http://schemas.microsoft.com/office/drawing/2014/main" id="{480E69E2-75D5-02B6-7BD4-76E328CA85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1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05613" y="2515980"/>
            <a:ext cx="758251" cy="82126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56030</xdr:colOff>
      <xdr:row>225</xdr:row>
      <xdr:rowOff>145677</xdr:rowOff>
    </xdr:from>
    <xdr:to>
      <xdr:col>0</xdr:col>
      <xdr:colOff>1019736</xdr:colOff>
      <xdr:row>225</xdr:row>
      <xdr:rowOff>773207</xdr:rowOff>
    </xdr:to>
    <xdr:grpSp>
      <xdr:nvGrpSpPr>
        <xdr:cNvPr id="84" name="Group 83">
          <a:extLst>
            <a:ext uri="{FF2B5EF4-FFF2-40B4-BE49-F238E27FC236}">
              <a16:creationId xmlns:a16="http://schemas.microsoft.com/office/drawing/2014/main" id="{235D12C3-7A19-5E59-F1A8-63C0511C90CE}"/>
            </a:ext>
          </a:extLst>
        </xdr:cNvPr>
        <xdr:cNvGrpSpPr/>
      </xdr:nvGrpSpPr>
      <xdr:grpSpPr>
        <a:xfrm>
          <a:off x="56030" y="116598327"/>
          <a:ext cx="963706" cy="503705"/>
          <a:chOff x="8743847" y="2035335"/>
          <a:chExt cx="1800000" cy="1301910"/>
        </a:xfrm>
      </xdr:grpSpPr>
      <xdr:pic>
        <xdr:nvPicPr>
          <xdr:cNvPr id="85" name="Grafik 26">
            <a:extLst>
              <a:ext uri="{FF2B5EF4-FFF2-40B4-BE49-F238E27FC236}">
                <a16:creationId xmlns:a16="http://schemas.microsoft.com/office/drawing/2014/main" id="{58443105-A77B-3672-723D-81155F2D2B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2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743847" y="2035335"/>
            <a:ext cx="1800000" cy="266552"/>
          </a:xfrm>
          <a:prstGeom prst="rect">
            <a:avLst/>
          </a:prstGeom>
        </xdr:spPr>
      </xdr:pic>
      <xdr:pic>
        <xdr:nvPicPr>
          <xdr:cNvPr id="86" name="Grafik 29">
            <a:extLst>
              <a:ext uri="{FF2B5EF4-FFF2-40B4-BE49-F238E27FC236}">
                <a16:creationId xmlns:a16="http://schemas.microsoft.com/office/drawing/2014/main" id="{5C525470-8022-520C-BC48-C959A14E84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3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902616" y="2381332"/>
            <a:ext cx="1482461" cy="955913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257737</xdr:colOff>
      <xdr:row>13</xdr:row>
      <xdr:rowOff>44824</xdr:rowOff>
    </xdr:from>
    <xdr:to>
      <xdr:col>0</xdr:col>
      <xdr:colOff>817807</xdr:colOff>
      <xdr:row>13</xdr:row>
      <xdr:rowOff>625849</xdr:rowOff>
    </xdr:to>
    <xdr:pic>
      <xdr:nvPicPr>
        <xdr:cNvPr id="50" name="Grafik 16">
          <a:extLst>
            <a:ext uri="{FF2B5EF4-FFF2-40B4-BE49-F238E27FC236}">
              <a16:creationId xmlns:a16="http://schemas.microsoft.com/office/drawing/2014/main" id="{F3BA195C-A841-D874-292E-C902A5319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57737" y="7138148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235325</xdr:colOff>
      <xdr:row>14</xdr:row>
      <xdr:rowOff>22413</xdr:rowOff>
    </xdr:from>
    <xdr:to>
      <xdr:col>0</xdr:col>
      <xdr:colOff>859267</xdr:colOff>
      <xdr:row>14</xdr:row>
      <xdr:rowOff>627305</xdr:rowOff>
    </xdr:to>
    <xdr:pic>
      <xdr:nvPicPr>
        <xdr:cNvPr id="70" name="Grafik 15">
          <a:extLst>
            <a:ext uri="{FF2B5EF4-FFF2-40B4-BE49-F238E27FC236}">
              <a16:creationId xmlns:a16="http://schemas.microsoft.com/office/drawing/2014/main" id="{3C0F6A80-9168-313B-5045-57256A8CD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35325" y="7765678"/>
          <a:ext cx="616322" cy="616322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235325</xdr:colOff>
      <xdr:row>15</xdr:row>
      <xdr:rowOff>1</xdr:rowOff>
    </xdr:from>
    <xdr:to>
      <xdr:col>0</xdr:col>
      <xdr:colOff>840443</xdr:colOff>
      <xdr:row>15</xdr:row>
      <xdr:rowOff>589879</xdr:rowOff>
    </xdr:to>
    <xdr:pic>
      <xdr:nvPicPr>
        <xdr:cNvPr id="89" name="Grafik 17">
          <a:extLst>
            <a:ext uri="{FF2B5EF4-FFF2-40B4-BE49-F238E27FC236}">
              <a16:creationId xmlns:a16="http://schemas.microsoft.com/office/drawing/2014/main" id="{022F9D8D-98E9-2B2D-36B3-BEC4C55F8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35325" y="8393207"/>
          <a:ext cx="605118" cy="605118"/>
        </a:xfrm>
        <a:prstGeom prst="rect">
          <a:avLst/>
        </a:prstGeom>
      </xdr:spPr>
    </xdr:pic>
    <xdr:clientData/>
  </xdr:twoCellAnchor>
  <xdr:twoCellAnchor editAs="oneCell">
    <xdr:from>
      <xdr:col>0</xdr:col>
      <xdr:colOff>439616</xdr:colOff>
      <xdr:row>17</xdr:row>
      <xdr:rowOff>36635</xdr:rowOff>
    </xdr:from>
    <xdr:to>
      <xdr:col>0</xdr:col>
      <xdr:colOff>778852</xdr:colOff>
      <xdr:row>17</xdr:row>
      <xdr:rowOff>628617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58F2050-D624-D43C-9051-11A8EC72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439616" y="9217270"/>
          <a:ext cx="329711" cy="591982"/>
        </a:xfrm>
        <a:prstGeom prst="rect">
          <a:avLst/>
        </a:prstGeom>
      </xdr:spPr>
    </xdr:pic>
    <xdr:clientData/>
  </xdr:twoCellAnchor>
  <xdr:twoCellAnchor editAs="oneCell">
    <xdr:from>
      <xdr:col>0</xdr:col>
      <xdr:colOff>424962</xdr:colOff>
      <xdr:row>18</xdr:row>
      <xdr:rowOff>36635</xdr:rowOff>
    </xdr:from>
    <xdr:to>
      <xdr:col>0</xdr:col>
      <xdr:colOff>745148</xdr:colOff>
      <xdr:row>18</xdr:row>
      <xdr:rowOff>628617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A59042C1-3348-418B-A68D-B6570C2B2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424962" y="9862039"/>
          <a:ext cx="329711" cy="5919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16852</xdr:colOff>
      <xdr:row>1</xdr:row>
      <xdr:rowOff>0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5207" r="41718" b="48560"/>
        <a:stretch/>
      </xdr:blipFill>
      <xdr:spPr>
        <a:xfrm>
          <a:off x="0" y="1"/>
          <a:ext cx="10829925" cy="114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9526</xdr:rowOff>
    </xdr:from>
    <xdr:to>
      <xdr:col>7</xdr:col>
      <xdr:colOff>1</xdr:colOff>
      <xdr:row>1</xdr:row>
      <xdr:rowOff>24133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1" y="9526"/>
          <a:ext cx="12363450" cy="11938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</xdr:row>
      <xdr:rowOff>19050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34184" b="46482"/>
        <a:stretch/>
      </xdr:blipFill>
      <xdr:spPr>
        <a:xfrm>
          <a:off x="0" y="0"/>
          <a:ext cx="12230100" cy="15240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Users\hua5ot\Local%20Settings\Temporary%20Internet%20Files\Content.Outlook\1VUKOW4M\Evax_config_sheet_StandardSeri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kj5grb\AppData\Local\Microsoft\Windows\INetCache\Content.Outlook\MD2QC8ZY\EMEA_VS_Pricelist_$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en\users\DE_alj3ot\explorer_cache\OLKD\eigene%20dateien\Siber\Produkte\BLP\Item%20master%20Template%20Fire%20Prei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ublicidade_Propaganda_Marketing\SRM-LA\15_Pricing_Project\05_Simulation_Files\Final_Pricing_Simulation_SL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2000\commvau\internal%20folders\09.%20Pricelist\Intrusion\2003intrusionpricelistEMEA_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Projects\YSPR%20Create\Approved%20UEZ2000%20spa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n EU Invoice prices"/>
      <sheetName val="EU prices"/>
      <sheetName val="List Comm"/>
      <sheetName val="APR"/>
      <sheetName val="Nov 98 - 220V"/>
      <sheetName val="Pricing Logic"/>
      <sheetName val="index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"/>
      <sheetName val="Config Sheet"/>
      <sheetName val="Messages"/>
    </sheetNames>
    <sheetDataSet>
      <sheetData sheetId="0">
        <row r="1">
          <cell r="A1" t="str">
            <v>EVAX100/12Z</v>
          </cell>
        </row>
        <row r="2">
          <cell r="A2" t="str">
            <v>EVAX100/16Z</v>
          </cell>
        </row>
        <row r="3">
          <cell r="A3" t="str">
            <v>EVAX100/2ZA</v>
          </cell>
        </row>
        <row r="4">
          <cell r="A4" t="str">
            <v>EVAX100/4Z</v>
          </cell>
        </row>
        <row r="5">
          <cell r="A5" t="str">
            <v>EVAX100/4ZA</v>
          </cell>
        </row>
        <row r="6">
          <cell r="A6" t="str">
            <v>EVAX100/6ZA</v>
          </cell>
        </row>
        <row r="7">
          <cell r="A7" t="str">
            <v>EVAX100/8Z</v>
          </cell>
        </row>
        <row r="8">
          <cell r="A8" t="str">
            <v>EVAX100/8ZA</v>
          </cell>
        </row>
        <row r="9">
          <cell r="A9" t="str">
            <v>EVAX100E                       (No Message)</v>
          </cell>
        </row>
        <row r="10">
          <cell r="A10" t="str">
            <v>EVAX100EM                    (No Message)</v>
          </cell>
        </row>
        <row r="11">
          <cell r="A11" t="str">
            <v>EVAX100EM/12Z             (No Message)</v>
          </cell>
        </row>
        <row r="12">
          <cell r="A12" t="str">
            <v>EVAX100EM/16Z             (No Message)</v>
          </cell>
        </row>
        <row r="13">
          <cell r="A13" t="str">
            <v>EVAX100EM/2ZA            (No Message)</v>
          </cell>
        </row>
        <row r="14">
          <cell r="A14" t="str">
            <v>EVAX100EM/4Z               (No Message)</v>
          </cell>
        </row>
        <row r="15">
          <cell r="A15" t="str">
            <v>EVAX100EM/4ZA            (No Message)</v>
          </cell>
        </row>
        <row r="16">
          <cell r="A16" t="str">
            <v>EVAX100EM/6ZA            (No Message)</v>
          </cell>
        </row>
        <row r="17">
          <cell r="A17" t="str">
            <v>EVAX100EM/8Z               (No Message)</v>
          </cell>
        </row>
        <row r="18">
          <cell r="A18" t="str">
            <v>EVAX100EM/8ZA            (No Message)</v>
          </cell>
        </row>
        <row r="19">
          <cell r="A19" t="str">
            <v>EVAX100EMR                  (No Message)</v>
          </cell>
        </row>
        <row r="20">
          <cell r="A20" t="str">
            <v>EVAX100EMR/12Z          (No Message)</v>
          </cell>
        </row>
        <row r="21">
          <cell r="A21" t="str">
            <v>EVAX100EMR/16Z          (No Message)</v>
          </cell>
        </row>
        <row r="22">
          <cell r="A22" t="str">
            <v>EVAX100EMR/2ZA          (No Message)</v>
          </cell>
        </row>
        <row r="23">
          <cell r="A23" t="str">
            <v>EVAX100EMR/4Z            (No Message)</v>
          </cell>
        </row>
        <row r="24">
          <cell r="A24" t="str">
            <v>EVAX100EMR/4ZA          (No Message)</v>
          </cell>
        </row>
        <row r="25">
          <cell r="A25" t="str">
            <v>EVAX100EMR/6ZA          (No Message)</v>
          </cell>
        </row>
        <row r="26">
          <cell r="A26" t="str">
            <v>EVAX100EMR/8Z            (No Message)</v>
          </cell>
        </row>
        <row r="27">
          <cell r="A27" t="str">
            <v>EVAX100EMR/8ZA          (No Message)</v>
          </cell>
        </row>
        <row r="28">
          <cell r="A28" t="str">
            <v>EVAX100ER                     (No Message)</v>
          </cell>
        </row>
        <row r="29">
          <cell r="A29" t="str">
            <v>EVAX100R</v>
          </cell>
        </row>
        <row r="30">
          <cell r="A30" t="str">
            <v>EVAX100R/12Z</v>
          </cell>
        </row>
        <row r="31">
          <cell r="A31" t="str">
            <v>EVAX100R/16Z</v>
          </cell>
        </row>
        <row r="32">
          <cell r="A32" t="str">
            <v>EVAX100R/2ZA</v>
          </cell>
        </row>
        <row r="33">
          <cell r="A33" t="str">
            <v>EVAX100R/4Z</v>
          </cell>
        </row>
        <row r="34">
          <cell r="A34" t="str">
            <v>EVAX100R/4ZA</v>
          </cell>
        </row>
        <row r="35">
          <cell r="A35" t="str">
            <v>EVAX100R/6ZA</v>
          </cell>
        </row>
        <row r="36">
          <cell r="A36" t="str">
            <v>EVAX100R/8Z</v>
          </cell>
        </row>
        <row r="37">
          <cell r="A37" t="str">
            <v>EVAX100R/8ZA</v>
          </cell>
        </row>
        <row r="38">
          <cell r="A38" t="str">
            <v>EVAX150</v>
          </cell>
        </row>
        <row r="39">
          <cell r="A39" t="str">
            <v>EVAX150/12Z</v>
          </cell>
        </row>
        <row r="40">
          <cell r="A40" t="str">
            <v>EVAX150/16Z</v>
          </cell>
        </row>
        <row r="41">
          <cell r="A41" t="str">
            <v>EVAX150/4ZA</v>
          </cell>
        </row>
        <row r="42">
          <cell r="A42" t="str">
            <v>EVAX150/8Z</v>
          </cell>
        </row>
        <row r="43">
          <cell r="A43" t="str">
            <v>EVAX150E                       (No Message)</v>
          </cell>
        </row>
        <row r="44">
          <cell r="A44" t="str">
            <v>EVAX150EM                    (No Message)</v>
          </cell>
        </row>
        <row r="45">
          <cell r="A45" t="str">
            <v>EVAX150EM/12Z             (No Message)</v>
          </cell>
        </row>
        <row r="46">
          <cell r="A46" t="str">
            <v>EVAX150EM/16Z             (No Message)</v>
          </cell>
        </row>
        <row r="47">
          <cell r="A47" t="str">
            <v>EVAX150EM/4ZA            (No Message)</v>
          </cell>
        </row>
        <row r="48">
          <cell r="A48" t="str">
            <v>EVAX150EM/6ZA            (No Message)</v>
          </cell>
        </row>
        <row r="49">
          <cell r="A49" t="str">
            <v>EVAX150EM/8Z               (No Message)</v>
          </cell>
        </row>
        <row r="50">
          <cell r="A50" t="str">
            <v>EVAX150EM/8ZA            (No Message)</v>
          </cell>
        </row>
        <row r="51">
          <cell r="A51" t="str">
            <v>EVAX150EMR                  (No Message)</v>
          </cell>
        </row>
        <row r="52">
          <cell r="A52" t="str">
            <v>EVAX150EMR/12Z          (No Message)</v>
          </cell>
        </row>
        <row r="53">
          <cell r="A53" t="str">
            <v>EVAX150EMR/16Z          (No Message)</v>
          </cell>
        </row>
        <row r="54">
          <cell r="A54" t="str">
            <v>EVAX150EMR/4ZA          (No Message)</v>
          </cell>
        </row>
        <row r="55">
          <cell r="A55" t="str">
            <v>EVAX150EMR/6ZA          (No Message)</v>
          </cell>
        </row>
        <row r="56">
          <cell r="A56" t="str">
            <v>EVAX150EMR/8Z            (No Message)</v>
          </cell>
        </row>
        <row r="57">
          <cell r="A57" t="str">
            <v>EVAX150EMR/8ZA          (No Message)</v>
          </cell>
        </row>
        <row r="58">
          <cell r="A58" t="str">
            <v>EVAX150ER                     (No Message)</v>
          </cell>
        </row>
        <row r="59">
          <cell r="A59" t="str">
            <v>EVAX150R</v>
          </cell>
        </row>
        <row r="60">
          <cell r="A60" t="str">
            <v>EVAX150R/12Z</v>
          </cell>
        </row>
        <row r="61">
          <cell r="A61" t="str">
            <v>EVAX150R/16Z</v>
          </cell>
        </row>
        <row r="62">
          <cell r="A62" t="str">
            <v>EVAX150R/4ZA</v>
          </cell>
        </row>
        <row r="63">
          <cell r="A63" t="str">
            <v>EVAX150R/6ZA</v>
          </cell>
        </row>
        <row r="64">
          <cell r="A64" t="str">
            <v>EVAX150R/8Z</v>
          </cell>
        </row>
        <row r="65">
          <cell r="A65" t="str">
            <v>EVAX150R/8ZA</v>
          </cell>
        </row>
        <row r="66">
          <cell r="A66" t="str">
            <v>EVAX200</v>
          </cell>
        </row>
        <row r="67">
          <cell r="A67" t="str">
            <v>EVAX200/12Z</v>
          </cell>
        </row>
        <row r="68">
          <cell r="A68" t="str">
            <v>EVAX200/16Z</v>
          </cell>
        </row>
        <row r="69">
          <cell r="A69" t="str">
            <v>EVAX200/4ZA</v>
          </cell>
        </row>
        <row r="70">
          <cell r="A70" t="str">
            <v>EVAX200/6ZA</v>
          </cell>
        </row>
        <row r="71">
          <cell r="A71" t="str">
            <v>EVAX200/8Z</v>
          </cell>
        </row>
        <row r="72">
          <cell r="A72" t="str">
            <v>EVAX200/8ZA</v>
          </cell>
        </row>
        <row r="73">
          <cell r="A73" t="str">
            <v>EVAX200E                       (No Message)</v>
          </cell>
        </row>
        <row r="74">
          <cell r="A74" t="str">
            <v>EVAX200EM                    (No Message)</v>
          </cell>
        </row>
        <row r="75">
          <cell r="A75" t="str">
            <v>EVAX200EM/12Z             (No Message)</v>
          </cell>
        </row>
        <row r="76">
          <cell r="A76" t="str">
            <v>EVAX200EM/16Z             (No Message)</v>
          </cell>
        </row>
        <row r="77">
          <cell r="A77" t="str">
            <v>EVAX200EM/4ZA            (No Message)</v>
          </cell>
        </row>
        <row r="78">
          <cell r="A78" t="str">
            <v>EVAX200EM/6ZA            (No Message)</v>
          </cell>
        </row>
        <row r="79">
          <cell r="A79" t="str">
            <v>EVAX200EM/8Z               (No Message)</v>
          </cell>
        </row>
        <row r="80">
          <cell r="A80" t="str">
            <v>EVAX200EM/8ZA            (No Message)</v>
          </cell>
        </row>
        <row r="81">
          <cell r="A81" t="str">
            <v>EVAX200EMR                  (No Message)</v>
          </cell>
        </row>
        <row r="82">
          <cell r="A82" t="str">
            <v>EVAX200EMR/12Z          (No Message)</v>
          </cell>
        </row>
        <row r="83">
          <cell r="A83" t="str">
            <v>EVAX200EMR/16Z          (No Message)</v>
          </cell>
        </row>
        <row r="84">
          <cell r="A84" t="str">
            <v>EVAX200EMR/4ZA          (No Message)</v>
          </cell>
        </row>
        <row r="85">
          <cell r="A85" t="str">
            <v>EVAX200EMR/6ZA          (No Message)</v>
          </cell>
        </row>
        <row r="86">
          <cell r="A86" t="str">
            <v>EVAX200EMR/8Z            (No Message)</v>
          </cell>
        </row>
        <row r="87">
          <cell r="A87" t="str">
            <v>EVAX200EMR/8ZA          (No Message)</v>
          </cell>
        </row>
        <row r="88">
          <cell r="A88" t="str">
            <v>EVAX200ER                     (No Message)</v>
          </cell>
        </row>
        <row r="89">
          <cell r="A89" t="str">
            <v>EVAX200R</v>
          </cell>
        </row>
        <row r="90">
          <cell r="A90" t="str">
            <v>EVAX200R/12Z</v>
          </cell>
        </row>
        <row r="91">
          <cell r="A91" t="str">
            <v>EVAX200R/16Z</v>
          </cell>
        </row>
        <row r="92">
          <cell r="A92" t="str">
            <v>EVAX200R/4ZA</v>
          </cell>
        </row>
        <row r="93">
          <cell r="A93" t="str">
            <v>EVAX200R/6ZA</v>
          </cell>
        </row>
        <row r="94">
          <cell r="A94" t="str">
            <v>EVAX200R/8Z</v>
          </cell>
        </row>
        <row r="95">
          <cell r="A95" t="str">
            <v>EVAX200R/8ZA</v>
          </cell>
        </row>
        <row r="96">
          <cell r="A96" t="str">
            <v>EVAX25</v>
          </cell>
        </row>
        <row r="97">
          <cell r="A97" t="str">
            <v>EVAX25/2ZA</v>
          </cell>
        </row>
        <row r="98">
          <cell r="A98" t="str">
            <v>EVAX25/4Z</v>
          </cell>
        </row>
        <row r="99">
          <cell r="A99" t="str">
            <v>EVAX25/4ZA</v>
          </cell>
        </row>
        <row r="100">
          <cell r="A100" t="str">
            <v>EVAX25/8Z</v>
          </cell>
        </row>
        <row r="101">
          <cell r="A101" t="str">
            <v>EVAX25E                         (No Message)</v>
          </cell>
        </row>
        <row r="102">
          <cell r="A102" t="str">
            <v>EVAX25EM                      (No Message)</v>
          </cell>
        </row>
        <row r="103">
          <cell r="A103" t="str">
            <v>EVAX25EM/2ZA              (No Message)</v>
          </cell>
        </row>
        <row r="104">
          <cell r="A104" t="str">
            <v>EVAX25EM/4Z                 (No Message)</v>
          </cell>
        </row>
        <row r="105">
          <cell r="A105" t="str">
            <v>EVAX25EM/4ZA              (No Message)</v>
          </cell>
        </row>
        <row r="106">
          <cell r="A106" t="str">
            <v>EVAX25EM/8Z                 (No Message)</v>
          </cell>
        </row>
        <row r="107">
          <cell r="A107" t="str">
            <v>EVAX25EMR                    (No Message)</v>
          </cell>
        </row>
        <row r="108">
          <cell r="A108" t="str">
            <v>EVAX25EMR/2ZA            (No Message)</v>
          </cell>
        </row>
        <row r="109">
          <cell r="A109" t="str">
            <v>EVAX25EMR/4Z              (No Message)</v>
          </cell>
        </row>
        <row r="110">
          <cell r="A110" t="str">
            <v>EVAX25EMR/4ZA            (No Message)</v>
          </cell>
        </row>
        <row r="111">
          <cell r="A111" t="str">
            <v>EVAX25EMR/8Z              (No Message)</v>
          </cell>
        </row>
        <row r="112">
          <cell r="A112" t="str">
            <v>EVAX25ER                       (No Message)</v>
          </cell>
        </row>
        <row r="113">
          <cell r="A113" t="str">
            <v>EVAX25R</v>
          </cell>
        </row>
        <row r="114">
          <cell r="A114" t="str">
            <v>EVAX25R/2ZA</v>
          </cell>
        </row>
        <row r="115">
          <cell r="A115" t="str">
            <v>EVAX25R/4Z</v>
          </cell>
        </row>
        <row r="116">
          <cell r="A116" t="str">
            <v>EVAX25R/4ZA</v>
          </cell>
        </row>
        <row r="117">
          <cell r="A117" t="str">
            <v>EVAX25R/8Z</v>
          </cell>
        </row>
        <row r="118">
          <cell r="A118" t="str">
            <v>EVAX50</v>
          </cell>
        </row>
        <row r="119">
          <cell r="A119" t="str">
            <v>EVAX50/12Z</v>
          </cell>
        </row>
        <row r="120">
          <cell r="A120" t="str">
            <v>EVAX50/16Z</v>
          </cell>
        </row>
        <row r="121">
          <cell r="A121" t="str">
            <v>EVAX50/2ZA</v>
          </cell>
        </row>
        <row r="122">
          <cell r="A122" t="str">
            <v>EVAX50/4Z</v>
          </cell>
        </row>
        <row r="123">
          <cell r="A123" t="str">
            <v>EVAX50/4ZA</v>
          </cell>
        </row>
        <row r="124">
          <cell r="A124" t="str">
            <v>EVAX50/6ZA</v>
          </cell>
        </row>
        <row r="125">
          <cell r="A125" t="str">
            <v>EVAX50/8Z</v>
          </cell>
        </row>
        <row r="126">
          <cell r="A126" t="str">
            <v>EVAX50/8ZA</v>
          </cell>
        </row>
        <row r="127">
          <cell r="A127" t="str">
            <v>EVAX50E                         (No Message)</v>
          </cell>
        </row>
        <row r="128">
          <cell r="A128" t="str">
            <v>EVAX50EM                      (No Message)</v>
          </cell>
        </row>
        <row r="129">
          <cell r="A129" t="str">
            <v>EVAX50EM/12Z               (No Message)</v>
          </cell>
        </row>
        <row r="130">
          <cell r="A130" t="str">
            <v>EVAX50EM/16Z               (No Message)</v>
          </cell>
        </row>
        <row r="131">
          <cell r="A131" t="str">
            <v>EVAX50EM/2ZA              (No Message)</v>
          </cell>
        </row>
        <row r="132">
          <cell r="A132" t="str">
            <v>EVAX50EM/4Z                 (No Message)</v>
          </cell>
        </row>
        <row r="133">
          <cell r="A133" t="str">
            <v>EVAX50EM/4ZA              (No Message)</v>
          </cell>
        </row>
        <row r="134">
          <cell r="A134" t="str">
            <v>EVAX50EM/6ZA              (No Message)</v>
          </cell>
        </row>
        <row r="135">
          <cell r="A135" t="str">
            <v>EVAX50EM/8Z                 (No Message)</v>
          </cell>
        </row>
        <row r="136">
          <cell r="A136" t="str">
            <v>EVAX50EM/8ZA              (No Message)</v>
          </cell>
        </row>
        <row r="137">
          <cell r="A137" t="str">
            <v>EVAX50EMR                    (No Message)</v>
          </cell>
        </row>
        <row r="138">
          <cell r="A138" t="str">
            <v>EVAX50EMR/12Z            (No Message)</v>
          </cell>
        </row>
        <row r="139">
          <cell r="A139" t="str">
            <v>EVAX50EMR/16Z            (No Message)</v>
          </cell>
        </row>
        <row r="140">
          <cell r="A140" t="str">
            <v>EVAX50EMR/2ZA            (No Message)</v>
          </cell>
        </row>
        <row r="141">
          <cell r="A141" t="str">
            <v>EVAX50EMR/4Z              (No Message)</v>
          </cell>
        </row>
        <row r="142">
          <cell r="A142" t="str">
            <v>EVAX50EMR/4ZA            (No Message)</v>
          </cell>
        </row>
        <row r="143">
          <cell r="A143" t="str">
            <v>EVAX50EMR/6ZA            (No Message)</v>
          </cell>
        </row>
        <row r="144">
          <cell r="A144" t="str">
            <v>EVAX50EMR/8Z              (No Message)</v>
          </cell>
        </row>
        <row r="145">
          <cell r="A145" t="str">
            <v>EVAX50EMR/8ZA            (No Message)</v>
          </cell>
        </row>
        <row r="146">
          <cell r="A146" t="str">
            <v>EVAX50ER                       (No Message)</v>
          </cell>
        </row>
        <row r="147">
          <cell r="A147" t="str">
            <v>EVAX50R</v>
          </cell>
        </row>
        <row r="148">
          <cell r="A148" t="str">
            <v>EVAX50R/12Z</v>
          </cell>
        </row>
        <row r="149">
          <cell r="A149" t="str">
            <v>EVAX50R/16Z</v>
          </cell>
        </row>
        <row r="150">
          <cell r="A150" t="str">
            <v>EVAX50R/2ZA</v>
          </cell>
        </row>
        <row r="151">
          <cell r="A151" t="str">
            <v>EVAX50R/4Z</v>
          </cell>
        </row>
        <row r="152">
          <cell r="A152" t="str">
            <v>EVAX50R/4ZA</v>
          </cell>
        </row>
        <row r="153">
          <cell r="A153" t="str">
            <v>EVAX50R/6ZA</v>
          </cell>
        </row>
        <row r="154">
          <cell r="A154" t="str">
            <v>EVAX50R/8Z</v>
          </cell>
        </row>
        <row r="155">
          <cell r="A155" t="str">
            <v>EVAX50R/8ZA</v>
          </cell>
        </row>
        <row r="156">
          <cell r="A156" t="str">
            <v>EVX-100</v>
          </cell>
        </row>
        <row r="157">
          <cell r="A157" t="str">
            <v>EVX-100E                         (No Message)</v>
          </cell>
        </row>
        <row r="158">
          <cell r="A158" t="str">
            <v>EVX-100EM                     (No Message)</v>
          </cell>
        </row>
        <row r="159">
          <cell r="A159" t="str">
            <v>EVX-25</v>
          </cell>
        </row>
        <row r="160">
          <cell r="A160" t="str">
            <v>EVX-25E                           (No Message)</v>
          </cell>
        </row>
        <row r="161">
          <cell r="A161" t="str">
            <v>EVX-25EM                       (No Message)</v>
          </cell>
        </row>
        <row r="162">
          <cell r="A162" t="str">
            <v>EVX-2ZA                          (No Message)</v>
          </cell>
        </row>
        <row r="163">
          <cell r="A163" t="str">
            <v>EVX-4Z                            (No Message)</v>
          </cell>
        </row>
        <row r="164">
          <cell r="A164" t="str">
            <v>EVX-50</v>
          </cell>
        </row>
        <row r="165">
          <cell r="A165" t="str">
            <v>EVX-50E                           (No Message)</v>
          </cell>
        </row>
        <row r="166">
          <cell r="A166" t="str">
            <v>EVX-50EM                       (No Message)</v>
          </cell>
        </row>
        <row r="167">
          <cell r="A167" t="str">
            <v>EVX-BA                            (No Message)</v>
          </cell>
        </row>
        <row r="168">
          <cell r="A168" t="str">
            <v>EVX-BB-2                         (No Message)</v>
          </cell>
        </row>
        <row r="169">
          <cell r="A169" t="str">
            <v>EVX-BB-2R                      (No Message)</v>
          </cell>
        </row>
        <row r="170">
          <cell r="A170" t="str">
            <v>EVX-CAB-1                      (No Message)</v>
          </cell>
        </row>
        <row r="171">
          <cell r="A171" t="str">
            <v>EVX-CAB-1R                   (No Message)</v>
          </cell>
        </row>
        <row r="172">
          <cell r="A172" t="str">
            <v>EVX-CAB-2R                   (No Message)</v>
          </cell>
        </row>
        <row r="173">
          <cell r="A173" t="str">
            <v>EVX-DFP-1                       (No Message)</v>
          </cell>
        </row>
        <row r="174">
          <cell r="A174" t="str">
            <v>EVX-DFP-2                       (No Message)</v>
          </cell>
        </row>
        <row r="175">
          <cell r="A175" t="str">
            <v>EVX-DR-2                         (No Message)</v>
          </cell>
        </row>
        <row r="176">
          <cell r="A176" t="str">
            <v>EVX-DR-2R                      (No Message)</v>
          </cell>
        </row>
        <row r="177">
          <cell r="A177" t="str">
            <v>EVX-RM                           (No Message)</v>
          </cell>
        </row>
        <row r="178">
          <cell r="A178" t="str">
            <v>EVX-RSI                           (No Message)</v>
          </cell>
        </row>
        <row r="179">
          <cell r="A179" t="str">
            <v>EVX-SC                            (No Message)</v>
          </cell>
        </row>
        <row r="180">
          <cell r="A180" t="str">
            <v>EVX-T17528                    (No Message)</v>
          </cell>
        </row>
        <row r="181">
          <cell r="A181" t="str">
            <v>EVX-T2885                      (No Message)</v>
          </cell>
        </row>
        <row r="182">
          <cell r="A182" t="str">
            <v>EVX-ZA                            (No Message)</v>
          </cell>
        </row>
        <row r="183">
          <cell r="A183" t="str">
            <v>EVAX150/6ZA</v>
          </cell>
        </row>
        <row r="184">
          <cell r="A184" t="str">
            <v>EVAX150/8ZA</v>
          </cell>
        </row>
      </sheetData>
      <sheetData sheetId="1"/>
      <sheetData sheetId="2">
        <row r="2">
          <cell r="A2" t="str">
            <v>Standard</v>
          </cell>
          <cell r="B2" t="str">
            <v>EV-DMR-M01 (Male Voice)</v>
          </cell>
        </row>
        <row r="3">
          <cell r="A3" t="str">
            <v>EV-DMR-M02 (Female Voice)</v>
          </cell>
          <cell r="B3" t="str">
            <v>EV-DMR-M03 (Male Voice)</v>
          </cell>
        </row>
        <row r="4">
          <cell r="A4" t="str">
            <v>EV-DMR-M04 (Female Voice)</v>
          </cell>
          <cell r="B4" t="str">
            <v>EV-DMR-M05 (Male Voice)</v>
          </cell>
        </row>
        <row r="5">
          <cell r="A5" t="str">
            <v>EV-DMR-M06 (Female Voice)</v>
          </cell>
          <cell r="B5" t="str">
            <v>EV-DMR-M07 (Male Voice)</v>
          </cell>
        </row>
        <row r="6">
          <cell r="A6" t="str">
            <v>EV-DMR-M08 (Female Voice)</v>
          </cell>
          <cell r="B6" t="str">
            <v>EV-DMR-M09 (Male Voice)</v>
          </cell>
        </row>
        <row r="7">
          <cell r="B7" t="str">
            <v>EV-DMR-M10 (Male Voice)</v>
          </cell>
        </row>
        <row r="8">
          <cell r="A8" t="str">
            <v>EV-DMR-M11 (Female Voice)</v>
          </cell>
          <cell r="B8" t="str">
            <v>EV-DMR-M12 (Male Voice)</v>
          </cell>
        </row>
        <row r="9">
          <cell r="A9" t="str">
            <v>EV-DMR-M13 (Female Voice)</v>
          </cell>
        </row>
        <row r="10">
          <cell r="A10" t="str">
            <v>EV-DMR-M14 (Male Voice)</v>
          </cell>
        </row>
        <row r="11">
          <cell r="A11" t="str">
            <v>EV-DMR-M15 (Female Voice)</v>
          </cell>
        </row>
        <row r="12">
          <cell r="A12" t="str">
            <v>EV-DMR-M16 (Female Voice)</v>
          </cell>
        </row>
        <row r="13">
          <cell r="A13" t="str">
            <v>EV-DMR-M17 (Female Voice)</v>
          </cell>
        </row>
        <row r="14">
          <cell r="A14" t="str">
            <v>EV-DMR-M19 (Female Voice)</v>
          </cell>
        </row>
        <row r="15">
          <cell r="B15" t="str">
            <v>M18-M</v>
          </cell>
        </row>
        <row r="16">
          <cell r="A16" t="str">
            <v>M19</v>
          </cell>
          <cell r="B16" t="str">
            <v>M19-M</v>
          </cell>
        </row>
        <row r="17">
          <cell r="A17" t="str">
            <v>M20</v>
          </cell>
          <cell r="B17" t="str">
            <v>M20-M</v>
          </cell>
        </row>
        <row r="18">
          <cell r="A18" t="str">
            <v>M21</v>
          </cell>
          <cell r="B18" t="str">
            <v>M21-M</v>
          </cell>
        </row>
        <row r="19">
          <cell r="A19" t="str">
            <v>M22</v>
          </cell>
          <cell r="B19" t="str">
            <v>M22-M</v>
          </cell>
        </row>
        <row r="20">
          <cell r="A20" t="str">
            <v>M23</v>
          </cell>
          <cell r="B20" t="str">
            <v>M23-M</v>
          </cell>
        </row>
        <row r="21">
          <cell r="A21" t="str">
            <v>M24</v>
          </cell>
          <cell r="B21" t="str">
            <v>M24-M</v>
          </cell>
        </row>
        <row r="22">
          <cell r="A22" t="str">
            <v>M25</v>
          </cell>
          <cell r="B22" t="str">
            <v>M25-M</v>
          </cell>
        </row>
        <row r="23">
          <cell r="A23" t="str">
            <v>M26</v>
          </cell>
          <cell r="B23" t="str">
            <v>M26-M</v>
          </cell>
        </row>
        <row r="24">
          <cell r="A24" t="str">
            <v>M27</v>
          </cell>
          <cell r="B24" t="str">
            <v>M27-M</v>
          </cell>
        </row>
        <row r="25">
          <cell r="A25" t="str">
            <v>M28</v>
          </cell>
          <cell r="B25" t="str">
            <v>M28-M</v>
          </cell>
        </row>
        <row r="26">
          <cell r="A26" t="str">
            <v>M29</v>
          </cell>
          <cell r="B26" t="str">
            <v>M29-M</v>
          </cell>
        </row>
        <row r="27">
          <cell r="A27" t="str">
            <v>M30</v>
          </cell>
          <cell r="B27" t="str">
            <v>M30-M</v>
          </cell>
        </row>
        <row r="28">
          <cell r="A28" t="str">
            <v>M31</v>
          </cell>
          <cell r="B28" t="str">
            <v>M31-M</v>
          </cell>
        </row>
        <row r="29">
          <cell r="A29" t="str">
            <v>M32</v>
          </cell>
          <cell r="B29" t="str">
            <v>M32-M</v>
          </cell>
        </row>
        <row r="30">
          <cell r="A30" t="str">
            <v>M33</v>
          </cell>
          <cell r="B30" t="str">
            <v>M33-M</v>
          </cell>
        </row>
        <row r="31">
          <cell r="A31" t="str">
            <v>M34</v>
          </cell>
          <cell r="B31" t="str">
            <v>M34-M</v>
          </cell>
        </row>
        <row r="32">
          <cell r="A32" t="str">
            <v>M35</v>
          </cell>
          <cell r="B32" t="str">
            <v>M35-M</v>
          </cell>
        </row>
        <row r="33">
          <cell r="A33" t="str">
            <v>M36</v>
          </cell>
          <cell r="B33" t="str">
            <v>M36-M</v>
          </cell>
        </row>
        <row r="34">
          <cell r="A34" t="str">
            <v>M37</v>
          </cell>
          <cell r="B34" t="str">
            <v>M37-M</v>
          </cell>
        </row>
        <row r="35">
          <cell r="A35" t="str">
            <v>M38</v>
          </cell>
          <cell r="B35" t="str">
            <v>M38-M</v>
          </cell>
        </row>
        <row r="36">
          <cell r="A36" t="str">
            <v>M39</v>
          </cell>
          <cell r="B36" t="str">
            <v>M39-M</v>
          </cell>
        </row>
        <row r="37">
          <cell r="A37" t="str">
            <v>M40</v>
          </cell>
          <cell r="B37" t="str">
            <v>M40-M</v>
          </cell>
        </row>
        <row r="38">
          <cell r="A38" t="str">
            <v>M40-E/S</v>
          </cell>
          <cell r="B38" t="str">
            <v>M40-E/S-M</v>
          </cell>
        </row>
        <row r="39">
          <cell r="A39" t="str">
            <v>M41</v>
          </cell>
          <cell r="B39" t="str">
            <v>M41-M</v>
          </cell>
        </row>
        <row r="40">
          <cell r="A40" t="str">
            <v>M42</v>
          </cell>
          <cell r="B40" t="str">
            <v>M42-M</v>
          </cell>
        </row>
        <row r="41">
          <cell r="A41" t="str">
            <v>M43</v>
          </cell>
          <cell r="B41" t="str">
            <v>M43-M</v>
          </cell>
        </row>
        <row r="42">
          <cell r="A42" t="str">
            <v>M44</v>
          </cell>
          <cell r="B42" t="str">
            <v>M44-M</v>
          </cell>
        </row>
        <row r="43">
          <cell r="A43" t="str">
            <v>M45</v>
          </cell>
          <cell r="B43" t="str">
            <v>M45-M</v>
          </cell>
        </row>
        <row r="44">
          <cell r="A44" t="str">
            <v>M46</v>
          </cell>
          <cell r="B44" t="str">
            <v>M46-M</v>
          </cell>
        </row>
        <row r="45">
          <cell r="A45" t="str">
            <v>M47</v>
          </cell>
          <cell r="B45" t="str">
            <v>M47-M</v>
          </cell>
        </row>
        <row r="46">
          <cell r="A46" t="str">
            <v>M48</v>
          </cell>
          <cell r="B46" t="str">
            <v>M48-M</v>
          </cell>
        </row>
        <row r="47">
          <cell r="A47" t="str">
            <v>M49</v>
          </cell>
          <cell r="B47" t="str">
            <v>M49-M</v>
          </cell>
        </row>
        <row r="48">
          <cell r="A48" t="str">
            <v>M50</v>
          </cell>
          <cell r="B48" t="str">
            <v>M50-M</v>
          </cell>
        </row>
        <row r="49">
          <cell r="A49" t="str">
            <v>M51</v>
          </cell>
          <cell r="B49" t="str">
            <v>M51-M</v>
          </cell>
        </row>
        <row r="50">
          <cell r="A50" t="str">
            <v>M52</v>
          </cell>
          <cell r="B50" t="str">
            <v>M52-M</v>
          </cell>
        </row>
        <row r="51">
          <cell r="A51" t="str">
            <v>M53</v>
          </cell>
          <cell r="B51" t="str">
            <v>M53-M</v>
          </cell>
        </row>
        <row r="52">
          <cell r="A52" t="str">
            <v>M54</v>
          </cell>
          <cell r="B52" t="str">
            <v>M54-M</v>
          </cell>
        </row>
        <row r="53">
          <cell r="A53" t="str">
            <v>Standard-F</v>
          </cell>
          <cell r="B53" t="str">
            <v>Standard</v>
          </cell>
        </row>
        <row r="54">
          <cell r="A54" t="str">
            <v>-S1-F</v>
          </cell>
          <cell r="B54" t="str">
            <v>-S1</v>
          </cell>
        </row>
        <row r="55">
          <cell r="A55" t="str">
            <v>-S2-F</v>
          </cell>
          <cell r="B55" t="str">
            <v>-S2</v>
          </cell>
        </row>
        <row r="56">
          <cell r="A56" t="str">
            <v>-S3-F</v>
          </cell>
          <cell r="B56" t="str">
            <v>-S3</v>
          </cell>
        </row>
        <row r="57">
          <cell r="A57" t="str">
            <v>-MS-30-F</v>
          </cell>
          <cell r="B57" t="str">
            <v>-MS-30</v>
          </cell>
        </row>
        <row r="58">
          <cell r="A58" t="str">
            <v>-MS-31-F</v>
          </cell>
          <cell r="B58" t="str">
            <v>-MS-31</v>
          </cell>
        </row>
        <row r="59">
          <cell r="A59" t="str">
            <v>-MS-32-F</v>
          </cell>
          <cell r="B59" t="str">
            <v>-MS-32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Glossary"/>
      <sheetName val="Changes"/>
      <sheetName val="Video Systems"/>
      <sheetName val="Video Systems 60Hz"/>
      <sheetName val="EOL-&gt;Alternative or Successor"/>
      <sheetName val="REMOVED"/>
      <sheetName val="Sell off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s"/>
      <sheetName val="References"/>
      <sheetName val="PH ref COMM"/>
      <sheetName val="PH ref CCTV"/>
      <sheetName val="PH ref Fire"/>
      <sheetName val="PH ref Systems"/>
      <sheetName val="PH ref Intrusion"/>
    </sheetNames>
    <sheetDataSet>
      <sheetData sheetId="0" refreshError="1"/>
      <sheetData sheetId="1" refreshError="1">
        <row r="3">
          <cell r="F3" t="str">
            <v>Thomas Woerl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Simulation CO Conf"/>
      <sheetName val="Simulation CO PA"/>
      <sheetName val="Simulation ESS AC"/>
      <sheetName val="Simulation ESS BIS"/>
      <sheetName val="Simulation ESS BVMS"/>
      <sheetName val="Simulation IN"/>
      <sheetName val="Simulation FIR"/>
      <sheetName val="Simulation VS"/>
      <sheetName val="SAP"/>
      <sheetName val="SAP_2016_RY"/>
      <sheetName val="REUP CO"/>
      <sheetName val="REUP ESS"/>
      <sheetName val="REUP FIR"/>
      <sheetName val="REUP IN"/>
      <sheetName val="REUP VS"/>
      <sheetName val="Customer DB"/>
      <sheetName val="Basic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H2">
            <v>0</v>
          </cell>
        </row>
        <row r="3">
          <cell r="H3" t="str">
            <v>Share of wallet</v>
          </cell>
        </row>
        <row r="4">
          <cell r="H4" t="str">
            <v>Growth potential</v>
          </cell>
        </row>
        <row r="5">
          <cell r="H5" t="str">
            <v>Turnover potential</v>
          </cell>
        </row>
        <row r="6">
          <cell r="H6" t="str">
            <v>Sleeping partner</v>
          </cell>
        </row>
        <row r="7">
          <cell r="H7" t="str">
            <v>Key account</v>
          </cell>
        </row>
        <row r="10">
          <cell r="H10" t="str">
            <v>Yes</v>
          </cell>
        </row>
        <row r="11">
          <cell r="H11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cover"/>
      <sheetName val="Solution Series"/>
      <sheetName val="Accessories for Solution Series"/>
      <sheetName val="7240 &amp; 7400"/>
      <sheetName val="MX Detectors"/>
      <sheetName val="Accessories for 7240 &amp; 7400"/>
      <sheetName val="LSN Control Panel"/>
      <sheetName val="PIRs"/>
      <sheetName val="MW&amp;PIRs"/>
      <sheetName val="Glass break"/>
      <sheetName val="Safes&amp;Vaults"/>
      <sheetName val="Accessories for Wireless"/>
      <sheetName val="Receiver Station"/>
      <sheetName val="Strobes&amp;Sirens"/>
      <sheetName val="Batteries"/>
      <sheetName val="EurotoolsXRat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13.760300000000001</v>
          </cell>
        </row>
        <row r="6">
          <cell r="A6">
            <v>40.3399</v>
          </cell>
        </row>
        <row r="7">
          <cell r="A7">
            <v>1.95583</v>
          </cell>
        </row>
        <row r="8">
          <cell r="A8">
            <v>166.386</v>
          </cell>
        </row>
        <row r="9">
          <cell r="A9">
            <v>5.9457300000000002</v>
          </cell>
        </row>
        <row r="10">
          <cell r="A10">
            <v>6.5595699999999999</v>
          </cell>
        </row>
        <row r="11">
          <cell r="A11">
            <v>0.78756400000000004</v>
          </cell>
        </row>
        <row r="12">
          <cell r="A12">
            <v>1936.27</v>
          </cell>
        </row>
        <row r="13">
          <cell r="A13">
            <v>40.3399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erial Data"/>
      <sheetName val="InpVal"/>
      <sheetName val="BoM"/>
      <sheetName val="Comments"/>
      <sheetName val="Product Hierarchy"/>
    </sheetNames>
    <sheetDataSet>
      <sheetData sheetId="0"/>
      <sheetData sheetId="1">
        <row r="2">
          <cell r="G2" t="str">
            <v>Breda</v>
          </cell>
        </row>
        <row r="3">
          <cell r="G3" t="str">
            <v>Lancaster</v>
          </cell>
        </row>
        <row r="4">
          <cell r="G4" t="str">
            <v>Ottobrunn</v>
          </cell>
        </row>
        <row r="5">
          <cell r="G5" t="str">
            <v>Ovar</v>
          </cell>
        </row>
        <row r="6">
          <cell r="G6" t="str">
            <v>Zhu Hai</v>
          </cell>
        </row>
        <row r="7">
          <cell r="G7" t="str">
            <v>External</v>
          </cell>
        </row>
      </sheetData>
      <sheetData sheetId="2"/>
      <sheetData sheetId="3"/>
      <sheetData sheetId="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"/>
  <sheetViews>
    <sheetView zoomScaleNormal="100" workbookViewId="0">
      <selection activeCell="D59" sqref="D59"/>
    </sheetView>
  </sheetViews>
  <sheetFormatPr defaultRowHeight="12.75" x14ac:dyDescent="0.2"/>
  <sheetData/>
  <sheetProtection algorithmName="SHA-512" hashValue="5v/TqJ7r1qyrTvWONPfvdxnYqcNOlLy8Bh0ddLhHpwCaMj1hKfE5ozcEy+3LZ+Hhs32RhXtJDpECZuZnwgdmHA==" saltValue="BuXTUHLw7aTOVArV4tvWgA==" spinCount="100000" sheet="1" objects="1" scenarios="1"/>
  <pageMargins left="0.7" right="0.7" top="0.75" bottom="0.75" header="0.3" footer="0.3"/>
  <pageSetup paperSize="9" fitToWidth="0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FI375"/>
  <sheetViews>
    <sheetView tabSelected="1" zoomScaleNormal="100" workbookViewId="0">
      <pane xSplit="4" ySplit="2" topLeftCell="E166" activePane="bottomRight" state="frozen"/>
      <selection pane="topRight" activeCell="E1" sqref="E1"/>
      <selection pane="bottomLeft" activeCell="A3" sqref="A3"/>
      <selection pane="bottomRight" activeCell="H174" sqref="H174"/>
    </sheetView>
  </sheetViews>
  <sheetFormatPr defaultColWidth="8.85546875" defaultRowHeight="10.5" x14ac:dyDescent="0.15"/>
  <cols>
    <col min="1" max="1" width="16.42578125" style="43" customWidth="1"/>
    <col min="2" max="2" width="15.85546875" style="76" customWidth="1"/>
    <col min="3" max="3" width="20.42578125" style="7" customWidth="1"/>
    <col min="4" max="4" width="49" style="548" customWidth="1"/>
    <col min="5" max="5" width="32.140625" style="549" customWidth="1"/>
    <col min="6" max="6" width="29.85546875" style="549" customWidth="1"/>
    <col min="7" max="7" width="23.5703125" style="72" customWidth="1"/>
    <col min="8" max="10" width="30.28515625" style="72" customWidth="1"/>
    <col min="11" max="11" width="30.28515625" style="72" hidden="1" customWidth="1"/>
    <col min="12" max="13" width="23.5703125" style="5" customWidth="1"/>
    <col min="14" max="14" width="34.5703125" style="419" customWidth="1"/>
    <col min="15" max="16384" width="8.85546875" style="43"/>
  </cols>
  <sheetData>
    <row r="1" spans="1:164" s="47" customFormat="1" ht="25.5" x14ac:dyDescent="0.15">
      <c r="A1" s="533" t="s">
        <v>756</v>
      </c>
      <c r="B1" s="533" t="s">
        <v>0</v>
      </c>
      <c r="C1" s="533" t="s">
        <v>1</v>
      </c>
      <c r="D1" s="533" t="s">
        <v>2</v>
      </c>
      <c r="E1" s="576" t="s">
        <v>757</v>
      </c>
      <c r="F1" s="534" t="s">
        <v>758</v>
      </c>
      <c r="G1" s="535" t="s">
        <v>759</v>
      </c>
      <c r="H1" s="535" t="s">
        <v>760</v>
      </c>
      <c r="I1" s="535" t="s">
        <v>775</v>
      </c>
      <c r="J1" s="535" t="s">
        <v>2846</v>
      </c>
      <c r="K1" s="535" t="s">
        <v>1040</v>
      </c>
      <c r="L1" s="535" t="s">
        <v>761</v>
      </c>
      <c r="M1" s="536" t="s">
        <v>2641</v>
      </c>
      <c r="N1" s="537" t="s">
        <v>2716</v>
      </c>
    </row>
    <row r="2" spans="1:164" s="46" customFormat="1" ht="18.75" customHeight="1" thickBot="1" x14ac:dyDescent="0.25">
      <c r="A2" s="766"/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45"/>
      <c r="N2" s="252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</row>
    <row r="3" spans="1:164" s="86" customFormat="1" ht="16.5" customHeight="1" x14ac:dyDescent="0.15">
      <c r="A3" s="759" t="s">
        <v>954</v>
      </c>
      <c r="B3" s="760"/>
      <c r="C3" s="760"/>
      <c r="D3" s="760"/>
      <c r="E3" s="538"/>
      <c r="F3" s="761"/>
      <c r="G3" s="761"/>
      <c r="H3" s="761"/>
      <c r="I3" s="761"/>
      <c r="J3" s="761"/>
      <c r="K3" s="761"/>
      <c r="L3" s="761"/>
      <c r="M3" s="538"/>
      <c r="N3" s="539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</row>
    <row r="4" spans="1:164" s="565" customFormat="1" ht="55.5" customHeight="1" x14ac:dyDescent="0.15">
      <c r="A4" s="553"/>
      <c r="B4" s="554" t="s">
        <v>959</v>
      </c>
      <c r="C4" s="555" t="s">
        <v>955</v>
      </c>
      <c r="D4" s="555" t="s">
        <v>1076</v>
      </c>
      <c r="E4" s="556">
        <f>VLOOKUP(B4,'Fire EN 54'!$D$5:$H$508,5,0)</f>
        <v>8848</v>
      </c>
      <c r="F4" s="556" t="s">
        <v>682</v>
      </c>
      <c r="G4" s="557" t="s">
        <v>3</v>
      </c>
      <c r="H4" s="558"/>
      <c r="I4" s="557"/>
      <c r="J4" s="559" t="str">
        <f>VLOOKUP(B4,'Fire EN 54'!$D$5:$I$508,6,0)</f>
        <v>5</v>
      </c>
      <c r="K4" s="560" t="s">
        <v>600</v>
      </c>
      <c r="L4" s="561" t="s">
        <v>625</v>
      </c>
      <c r="M4" s="562">
        <f>VLOOKUP(B4,'Fire EN 54 FX 4,704'!$D$5:$L$500,9,0)</f>
        <v>8537109199</v>
      </c>
      <c r="N4" s="563">
        <f>VLOOKUP(B4,'Fire EN 54 FX 4,704'!$D$5:$O$500,12,0)</f>
        <v>19.7</v>
      </c>
      <c r="O4" s="564"/>
      <c r="P4" s="564"/>
      <c r="Q4" s="564"/>
      <c r="R4" s="564"/>
      <c r="S4" s="564"/>
      <c r="T4" s="564"/>
      <c r="U4" s="564"/>
      <c r="V4" s="564"/>
      <c r="W4" s="564"/>
      <c r="X4" s="564"/>
      <c r="Y4" s="564"/>
      <c r="Z4" s="564"/>
      <c r="AA4" s="564"/>
      <c r="AB4" s="564"/>
      <c r="AC4" s="564"/>
      <c r="AD4" s="564"/>
      <c r="AE4" s="564"/>
      <c r="AF4" s="564"/>
      <c r="AG4" s="564"/>
      <c r="AH4" s="564"/>
      <c r="AI4" s="564"/>
      <c r="AJ4" s="564"/>
      <c r="AK4" s="564"/>
      <c r="AL4" s="564"/>
      <c r="AM4" s="564"/>
      <c r="AN4" s="564"/>
      <c r="AO4" s="564"/>
      <c r="AP4" s="564"/>
      <c r="AQ4" s="564"/>
      <c r="AR4" s="564"/>
      <c r="AS4" s="564"/>
      <c r="AT4" s="564"/>
      <c r="AU4" s="564"/>
      <c r="AV4" s="564"/>
      <c r="AW4" s="564"/>
      <c r="AX4" s="564"/>
      <c r="AY4" s="564"/>
      <c r="AZ4" s="564"/>
      <c r="BA4" s="564"/>
      <c r="BB4" s="564"/>
      <c r="BC4" s="564"/>
      <c r="BD4" s="564"/>
      <c r="BE4" s="564"/>
      <c r="BF4" s="564"/>
      <c r="BG4" s="564"/>
      <c r="BH4" s="564"/>
      <c r="BI4" s="564"/>
      <c r="BJ4" s="564"/>
      <c r="BK4" s="564"/>
      <c r="BL4" s="564"/>
      <c r="BM4" s="564"/>
      <c r="BN4" s="564"/>
      <c r="BO4" s="564"/>
      <c r="BP4" s="564"/>
      <c r="BQ4" s="564"/>
      <c r="BR4" s="564"/>
      <c r="BS4" s="564"/>
      <c r="BT4" s="564"/>
      <c r="BU4" s="564"/>
      <c r="BV4" s="564"/>
      <c r="BW4" s="564"/>
      <c r="BX4" s="564"/>
      <c r="BY4" s="564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564"/>
      <c r="DU4" s="564"/>
      <c r="DV4" s="564"/>
      <c r="DW4" s="564"/>
      <c r="DX4" s="564"/>
      <c r="DY4" s="564"/>
      <c r="DZ4" s="564"/>
      <c r="EA4" s="564"/>
      <c r="EB4" s="564"/>
      <c r="EC4" s="564"/>
      <c r="ED4" s="564"/>
      <c r="EE4" s="564"/>
      <c r="EF4" s="564"/>
      <c r="EG4" s="564"/>
      <c r="EH4" s="564"/>
      <c r="EI4" s="564"/>
      <c r="EJ4" s="564"/>
      <c r="EK4" s="564"/>
      <c r="EL4" s="564"/>
      <c r="EM4" s="564"/>
      <c r="EN4" s="564"/>
      <c r="EO4" s="564"/>
      <c r="EP4" s="564"/>
      <c r="EQ4" s="564"/>
      <c r="ER4" s="564"/>
      <c r="ES4" s="564"/>
      <c r="ET4" s="564"/>
      <c r="EU4" s="564"/>
      <c r="EV4" s="564"/>
      <c r="EW4" s="564"/>
    </row>
    <row r="5" spans="1:164" s="565" customFormat="1" ht="55.5" customHeight="1" x14ac:dyDescent="0.15">
      <c r="A5" s="553"/>
      <c r="B5" s="554" t="s">
        <v>960</v>
      </c>
      <c r="C5" s="555" t="s">
        <v>956</v>
      </c>
      <c r="D5" s="555" t="s">
        <v>1077</v>
      </c>
      <c r="E5" s="556">
        <f>VLOOKUP(B5,'Fire EN 54'!$D$5:$H$508,5,0)</f>
        <v>9513</v>
      </c>
      <c r="F5" s="556" t="s">
        <v>682</v>
      </c>
      <c r="G5" s="557" t="s">
        <v>3</v>
      </c>
      <c r="H5" s="558"/>
      <c r="I5" s="557"/>
      <c r="J5" s="559" t="str">
        <f>VLOOKUP(B5,'Fire EN 54'!$D$5:$I$508,6,0)</f>
        <v>5</v>
      </c>
      <c r="K5" s="560" t="s">
        <v>600</v>
      </c>
      <c r="L5" s="561" t="s">
        <v>625</v>
      </c>
      <c r="M5" s="562">
        <f>VLOOKUP(B5,'Fire EN 54 FX 4,704'!$D$5:$L$500,9,0)</f>
        <v>8537109199</v>
      </c>
      <c r="N5" s="563">
        <f>VLOOKUP(B5,'Fire EN 54 FX 4,704'!$D$5:$O$500,12,0)</f>
        <v>22.8</v>
      </c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4"/>
      <c r="AG5" s="564"/>
      <c r="AH5" s="564"/>
      <c r="AI5" s="564"/>
      <c r="AJ5" s="564"/>
      <c r="AK5" s="564"/>
      <c r="AL5" s="564"/>
      <c r="AM5" s="564"/>
      <c r="AN5" s="564"/>
      <c r="AO5" s="564"/>
      <c r="AP5" s="564"/>
      <c r="AQ5" s="564"/>
      <c r="AR5" s="564"/>
      <c r="AS5" s="564"/>
      <c r="AT5" s="564"/>
      <c r="AU5" s="564"/>
      <c r="AV5" s="564"/>
      <c r="AW5" s="564"/>
      <c r="AX5" s="564"/>
      <c r="AY5" s="564"/>
      <c r="AZ5" s="564"/>
      <c r="BA5" s="564"/>
      <c r="BB5" s="564"/>
      <c r="BC5" s="564"/>
      <c r="BD5" s="564"/>
      <c r="BE5" s="564"/>
      <c r="BF5" s="564"/>
      <c r="BG5" s="564"/>
      <c r="BH5" s="564"/>
      <c r="BI5" s="564"/>
      <c r="BJ5" s="564"/>
      <c r="BK5" s="564"/>
      <c r="BL5" s="564"/>
      <c r="BM5" s="564"/>
      <c r="BN5" s="564"/>
      <c r="BO5" s="564"/>
      <c r="BP5" s="564"/>
      <c r="BQ5" s="564"/>
      <c r="BR5" s="564"/>
      <c r="BS5" s="564"/>
      <c r="BT5" s="564"/>
      <c r="BU5" s="564"/>
      <c r="BV5" s="564"/>
      <c r="BW5" s="564"/>
      <c r="BX5" s="564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564"/>
      <c r="DW5" s="564"/>
      <c r="DX5" s="564"/>
      <c r="DY5" s="564"/>
      <c r="DZ5" s="564"/>
      <c r="EA5" s="564"/>
      <c r="EB5" s="564"/>
      <c r="EC5" s="564"/>
      <c r="ED5" s="564"/>
      <c r="EE5" s="564"/>
      <c r="EF5" s="564"/>
      <c r="EG5" s="564"/>
      <c r="EH5" s="564"/>
      <c r="EI5" s="564"/>
      <c r="EJ5" s="564"/>
      <c r="EK5" s="564"/>
      <c r="EL5" s="564"/>
      <c r="EM5" s="564"/>
      <c r="EN5" s="564"/>
      <c r="EO5" s="564"/>
      <c r="EP5" s="564"/>
      <c r="EQ5" s="564"/>
      <c r="ER5" s="564"/>
      <c r="ES5" s="564"/>
      <c r="ET5" s="564"/>
      <c r="EU5" s="564"/>
      <c r="EV5" s="564"/>
      <c r="EW5" s="564"/>
    </row>
    <row r="6" spans="1:164" s="565" customFormat="1" ht="55.5" customHeight="1" x14ac:dyDescent="0.15">
      <c r="A6" s="553"/>
      <c r="B6" s="554" t="s">
        <v>961</v>
      </c>
      <c r="C6" s="555" t="s">
        <v>957</v>
      </c>
      <c r="D6" s="555" t="s">
        <v>1078</v>
      </c>
      <c r="E6" s="556">
        <f>VLOOKUP(B6,'Fire EN 54'!$D$5:$H$508,5,0)</f>
        <v>11608</v>
      </c>
      <c r="F6" s="556" t="s">
        <v>682</v>
      </c>
      <c r="G6" s="557" t="s">
        <v>3</v>
      </c>
      <c r="H6" s="558"/>
      <c r="I6" s="557"/>
      <c r="J6" s="559" t="str">
        <f>VLOOKUP(B6,'Fire EN 54'!$D$5:$I$508,6,0)</f>
        <v>5</v>
      </c>
      <c r="K6" s="560" t="s">
        <v>600</v>
      </c>
      <c r="L6" s="561" t="s">
        <v>625</v>
      </c>
      <c r="M6" s="562">
        <f>VLOOKUP(B6,'Fire EN 54 FX 4,704'!$D$5:$L$500,9,0)</f>
        <v>8537109199</v>
      </c>
      <c r="N6" s="563">
        <f>VLOOKUP(B6,'Fire EN 54 FX 4,704'!$D$5:$O$500,12,0)</f>
        <v>19.7</v>
      </c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4"/>
      <c r="AF6" s="564"/>
      <c r="AG6" s="564"/>
      <c r="AH6" s="564"/>
      <c r="AI6" s="564"/>
      <c r="AJ6" s="564"/>
      <c r="AK6" s="564"/>
      <c r="AL6" s="564"/>
      <c r="AM6" s="564"/>
      <c r="AN6" s="564"/>
      <c r="AO6" s="564"/>
      <c r="AP6" s="564"/>
      <c r="AQ6" s="564"/>
      <c r="AR6" s="564"/>
      <c r="AS6" s="564"/>
      <c r="AT6" s="564"/>
      <c r="AU6" s="564"/>
      <c r="AV6" s="564"/>
      <c r="AW6" s="564"/>
      <c r="AX6" s="564"/>
      <c r="AY6" s="564"/>
      <c r="AZ6" s="564"/>
      <c r="BA6" s="564"/>
      <c r="BB6" s="564"/>
      <c r="BC6" s="564"/>
      <c r="BD6" s="564"/>
      <c r="BE6" s="564"/>
      <c r="BF6" s="564"/>
      <c r="BG6" s="564"/>
      <c r="BH6" s="564"/>
      <c r="BI6" s="564"/>
      <c r="BJ6" s="564"/>
      <c r="BK6" s="564"/>
      <c r="BL6" s="564"/>
      <c r="BM6" s="564"/>
      <c r="BN6" s="564"/>
      <c r="BO6" s="564"/>
      <c r="BP6" s="564"/>
      <c r="BQ6" s="564"/>
      <c r="BR6" s="564"/>
      <c r="BS6" s="564"/>
      <c r="BT6" s="564"/>
      <c r="BU6" s="564"/>
      <c r="BV6" s="564"/>
      <c r="BW6" s="564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564"/>
      <c r="DW6" s="564"/>
      <c r="DX6" s="564"/>
      <c r="DY6" s="564"/>
      <c r="DZ6" s="564"/>
      <c r="EA6" s="564"/>
      <c r="EB6" s="564"/>
      <c r="EC6" s="564"/>
      <c r="ED6" s="564"/>
      <c r="EE6" s="564"/>
      <c r="EF6" s="564"/>
      <c r="EG6" s="564"/>
      <c r="EH6" s="564"/>
      <c r="EI6" s="564"/>
      <c r="EJ6" s="564"/>
      <c r="EK6" s="564"/>
      <c r="EL6" s="564"/>
      <c r="EM6" s="564"/>
      <c r="EN6" s="564"/>
      <c r="EO6" s="564"/>
      <c r="EP6" s="564"/>
      <c r="EQ6" s="564"/>
      <c r="ER6" s="564"/>
      <c r="ES6" s="564"/>
      <c r="ET6" s="564"/>
      <c r="EU6" s="564"/>
      <c r="EV6" s="564"/>
      <c r="EW6" s="564"/>
    </row>
    <row r="7" spans="1:164" s="565" customFormat="1" ht="55.5" customHeight="1" x14ac:dyDescent="0.15">
      <c r="A7" s="553"/>
      <c r="B7" s="554" t="s">
        <v>962</v>
      </c>
      <c r="C7" s="555" t="s">
        <v>958</v>
      </c>
      <c r="D7" s="555" t="s">
        <v>1079</v>
      </c>
      <c r="E7" s="556">
        <f>VLOOKUP(B7,'Fire EN 54'!$D$5:$H$508,5,0)</f>
        <v>12244</v>
      </c>
      <c r="F7" s="556" t="s">
        <v>682</v>
      </c>
      <c r="G7" s="557" t="s">
        <v>3</v>
      </c>
      <c r="H7" s="558"/>
      <c r="I7" s="557"/>
      <c r="J7" s="559" t="str">
        <f>VLOOKUP(B7,'Fire EN 54'!$D$5:$I$508,6,0)</f>
        <v>5</v>
      </c>
      <c r="K7" s="560" t="s">
        <v>600</v>
      </c>
      <c r="L7" s="561" t="s">
        <v>625</v>
      </c>
      <c r="M7" s="562">
        <f>VLOOKUP(B7,'Fire EN 54 FX 4,704'!$D$5:$L$500,9,0)</f>
        <v>8537109199</v>
      </c>
      <c r="N7" s="563">
        <f>VLOOKUP(B7,'Fire EN 54 FX 4,704'!$D$5:$O$500,12,0)</f>
        <v>22.8</v>
      </c>
      <c r="O7" s="564"/>
      <c r="P7" s="564"/>
      <c r="Q7" s="564"/>
      <c r="R7" s="564"/>
      <c r="S7" s="564"/>
      <c r="T7" s="564"/>
      <c r="U7" s="564"/>
      <c r="V7" s="564"/>
      <c r="W7" s="564"/>
      <c r="X7" s="564"/>
      <c r="Y7" s="564"/>
      <c r="Z7" s="564"/>
      <c r="AA7" s="564"/>
      <c r="AB7" s="564"/>
      <c r="AC7" s="564"/>
      <c r="AD7" s="564"/>
      <c r="AE7" s="564"/>
      <c r="AF7" s="564"/>
      <c r="AG7" s="564"/>
      <c r="AH7" s="564"/>
      <c r="AI7" s="564"/>
      <c r="AJ7" s="564"/>
      <c r="AK7" s="564"/>
      <c r="AL7" s="564"/>
      <c r="AM7" s="564"/>
      <c r="AN7" s="564"/>
      <c r="AO7" s="564"/>
      <c r="AP7" s="564"/>
      <c r="AQ7" s="564"/>
      <c r="AR7" s="564"/>
      <c r="AS7" s="564"/>
      <c r="AT7" s="564"/>
      <c r="AU7" s="564"/>
      <c r="AV7" s="564"/>
      <c r="AW7" s="564"/>
      <c r="AX7" s="564"/>
      <c r="AY7" s="564"/>
      <c r="AZ7" s="564"/>
      <c r="BA7" s="564"/>
      <c r="BB7" s="564"/>
      <c r="BC7" s="564"/>
      <c r="BD7" s="564"/>
      <c r="BE7" s="564"/>
      <c r="BF7" s="564"/>
      <c r="BG7" s="564"/>
      <c r="BH7" s="564"/>
      <c r="BI7" s="564"/>
      <c r="BJ7" s="564"/>
      <c r="BK7" s="564"/>
      <c r="BL7" s="564"/>
      <c r="BM7" s="564"/>
      <c r="BN7" s="564"/>
      <c r="BO7" s="564"/>
      <c r="BP7" s="564"/>
      <c r="BQ7" s="564"/>
      <c r="BR7" s="564"/>
      <c r="BS7" s="564"/>
      <c r="BT7" s="564"/>
      <c r="BU7" s="564"/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564"/>
      <c r="DW7" s="564"/>
      <c r="DX7" s="564"/>
      <c r="DY7" s="564"/>
      <c r="DZ7" s="564"/>
      <c r="EA7" s="564"/>
      <c r="EB7" s="564"/>
      <c r="EC7" s="564"/>
      <c r="ED7" s="564"/>
      <c r="EE7" s="564"/>
      <c r="EF7" s="564"/>
      <c r="EG7" s="564"/>
      <c r="EH7" s="564"/>
      <c r="EI7" s="564"/>
      <c r="EJ7" s="564"/>
      <c r="EK7" s="564"/>
      <c r="EL7" s="564"/>
      <c r="EM7" s="564"/>
      <c r="EN7" s="564"/>
      <c r="EO7" s="564"/>
      <c r="EP7" s="564"/>
      <c r="EQ7" s="564"/>
      <c r="ER7" s="564"/>
      <c r="ES7" s="564"/>
      <c r="ET7" s="564"/>
      <c r="EU7" s="564"/>
      <c r="EV7" s="564"/>
      <c r="EW7" s="564"/>
    </row>
    <row r="8" spans="1:164" s="48" customFormat="1" ht="12.75" x14ac:dyDescent="0.15">
      <c r="A8" s="759" t="s">
        <v>1035</v>
      </c>
      <c r="B8" s="760"/>
      <c r="C8" s="760"/>
      <c r="D8" s="760"/>
      <c r="E8" s="538"/>
      <c r="F8" s="761"/>
      <c r="G8" s="761"/>
      <c r="H8" s="761"/>
      <c r="I8" s="761"/>
      <c r="J8" s="761"/>
      <c r="K8" s="761"/>
      <c r="L8" s="761"/>
      <c r="M8" s="538"/>
      <c r="N8" s="540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</row>
    <row r="9" spans="1:164" s="48" customFormat="1" ht="12.75" customHeight="1" x14ac:dyDescent="0.15">
      <c r="A9" s="770" t="s">
        <v>970</v>
      </c>
      <c r="B9" s="771"/>
      <c r="C9" s="771"/>
      <c r="D9" s="771"/>
      <c r="E9" s="541"/>
      <c r="F9" s="772"/>
      <c r="G9" s="772"/>
      <c r="H9" s="772"/>
      <c r="I9" s="772"/>
      <c r="J9" s="772"/>
      <c r="K9" s="772"/>
      <c r="L9" s="772"/>
      <c r="M9" s="541"/>
      <c r="N9" s="541"/>
      <c r="O9" s="43"/>
      <c r="P9" s="43"/>
      <c r="Q9" s="43"/>
      <c r="R9" s="43"/>
      <c r="S9" s="43"/>
      <c r="T9" s="43"/>
      <c r="U9" s="43"/>
      <c r="V9" s="43"/>
      <c r="W9" s="43"/>
      <c r="X9" s="43"/>
    </row>
    <row r="10" spans="1:164" s="569" customFormat="1" ht="51" customHeight="1" x14ac:dyDescent="0.15">
      <c r="A10" s="555"/>
      <c r="B10" s="554" t="s">
        <v>965</v>
      </c>
      <c r="C10" s="555" t="s">
        <v>963</v>
      </c>
      <c r="D10" s="555" t="s">
        <v>967</v>
      </c>
      <c r="E10" s="556">
        <f>VLOOKUP(B10,'Fire EN 54'!$D$5:$H$508,5,0)</f>
        <v>4026</v>
      </c>
      <c r="F10" s="556" t="s">
        <v>682</v>
      </c>
      <c r="G10" s="557" t="s">
        <v>3</v>
      </c>
      <c r="H10" s="558"/>
      <c r="I10" s="557"/>
      <c r="J10" s="559">
        <f>VLOOKUP(B10,'Fire EN 54'!$D$5:$I$508,6,0)</f>
        <v>5</v>
      </c>
      <c r="K10" s="566" t="s">
        <v>600</v>
      </c>
      <c r="L10" s="567" t="s">
        <v>625</v>
      </c>
      <c r="M10" s="562">
        <f>VLOOKUP(B10,'Fire EN 54 FX 4,704'!$D$5:$L$500,9,0)</f>
        <v>8537109199</v>
      </c>
      <c r="N10" s="563">
        <f>VLOOKUP(B10,'Fire EN 54 FX 4,704'!$D$5:$O$500,12,0)</f>
        <v>3.1909999999999998</v>
      </c>
      <c r="O10" s="568"/>
      <c r="P10" s="568"/>
      <c r="Q10" s="568"/>
      <c r="R10" s="568"/>
      <c r="S10" s="568"/>
      <c r="T10" s="568"/>
      <c r="U10" s="568"/>
      <c r="V10" s="568"/>
      <c r="W10" s="568"/>
      <c r="X10" s="568"/>
    </row>
    <row r="11" spans="1:164" s="569" customFormat="1" ht="51" customHeight="1" x14ac:dyDescent="0.15">
      <c r="A11" s="570"/>
      <c r="B11" s="571" t="s">
        <v>966</v>
      </c>
      <c r="C11" s="570" t="s">
        <v>964</v>
      </c>
      <c r="D11" s="572" t="s">
        <v>968</v>
      </c>
      <c r="E11" s="556">
        <f>VLOOKUP(B11,'Fire EN 54'!$D$5:$H$508,5,0)</f>
        <v>6915</v>
      </c>
      <c r="F11" s="556" t="s">
        <v>682</v>
      </c>
      <c r="G11" s="557" t="s">
        <v>3</v>
      </c>
      <c r="H11" s="560"/>
      <c r="I11" s="557"/>
      <c r="J11" s="559">
        <f>VLOOKUP(B11,'Fire EN 54'!$D$5:$I$508,6,0)</f>
        <v>5</v>
      </c>
      <c r="K11" s="566" t="s">
        <v>600</v>
      </c>
      <c r="L11" s="567" t="s">
        <v>625</v>
      </c>
      <c r="M11" s="562">
        <f>VLOOKUP(B11,'Fire EN 54 FX 4,704'!$D$5:$L$500,9,0)</f>
        <v>8537109199</v>
      </c>
      <c r="N11" s="563">
        <f>VLOOKUP(B11,'Fire EN 54 FX 4,704'!$D$5:$O$500,12,0)</f>
        <v>3.1909999999999998</v>
      </c>
      <c r="O11" s="568"/>
      <c r="P11" s="568"/>
      <c r="Q11" s="568"/>
      <c r="R11" s="568"/>
      <c r="S11" s="568"/>
      <c r="T11" s="568"/>
      <c r="U11" s="568"/>
      <c r="V11" s="568"/>
      <c r="W11" s="568"/>
      <c r="X11" s="568"/>
    </row>
    <row r="12" spans="1:164" s="48" customFormat="1" ht="12.75" x14ac:dyDescent="0.15">
      <c r="A12" s="759" t="s">
        <v>2879</v>
      </c>
      <c r="B12" s="760"/>
      <c r="C12" s="760"/>
      <c r="D12" s="760"/>
      <c r="E12" s="538"/>
      <c r="F12" s="761"/>
      <c r="G12" s="761"/>
      <c r="H12" s="761"/>
      <c r="I12" s="761"/>
      <c r="J12" s="761"/>
      <c r="K12" s="761"/>
      <c r="L12" s="761"/>
      <c r="M12" s="538"/>
      <c r="N12" s="540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</row>
    <row r="13" spans="1:164" s="569" customFormat="1" ht="51" customHeight="1" x14ac:dyDescent="0.15">
      <c r="A13" s="558"/>
      <c r="B13" s="573" t="s">
        <v>2788</v>
      </c>
      <c r="C13" s="574" t="s">
        <v>2787</v>
      </c>
      <c r="D13" s="574" t="s">
        <v>2809</v>
      </c>
      <c r="E13" s="556">
        <f>VLOOKUP(B13,'Fire EN 54'!$D$5:$H$508,5,0)</f>
        <v>4498</v>
      </c>
      <c r="F13" s="575" t="s">
        <v>682</v>
      </c>
      <c r="G13" s="560" t="s">
        <v>4</v>
      </c>
      <c r="H13" s="559"/>
      <c r="I13" s="560"/>
      <c r="J13" s="559" t="str">
        <f>VLOOKUP(B13,'Fire EN 54'!$D$5:$I$508,6,0)</f>
        <v>1</v>
      </c>
      <c r="K13" s="560" t="s">
        <v>600</v>
      </c>
      <c r="L13" s="561" t="s">
        <v>666</v>
      </c>
      <c r="M13" s="562">
        <f>VLOOKUP(B13,'Fire EN 54 FX 4,704'!$D$5:$L$500,9,0)</f>
        <v>8517620000</v>
      </c>
      <c r="N13" s="563">
        <f>VLOOKUP(B13,'Fire EN 54 FX 4,704'!$D$5:$O$500,12,0)</f>
        <v>1.127</v>
      </c>
      <c r="O13" s="568"/>
      <c r="P13" s="568"/>
      <c r="Q13" s="568"/>
      <c r="R13" s="568"/>
      <c r="S13" s="568"/>
      <c r="T13" s="568"/>
      <c r="U13" s="568"/>
      <c r="V13" s="568"/>
      <c r="W13" s="568"/>
      <c r="X13" s="568"/>
    </row>
    <row r="14" spans="1:164" s="569" customFormat="1" ht="51" customHeight="1" x14ac:dyDescent="0.15">
      <c r="A14" s="558"/>
      <c r="B14" s="573" t="s">
        <v>2791</v>
      </c>
      <c r="C14" s="574" t="s">
        <v>2790</v>
      </c>
      <c r="D14" s="574" t="s">
        <v>2806</v>
      </c>
      <c r="E14" s="556">
        <f>VLOOKUP(B14,'Fire EN 54'!$D$5:$H$508,5,0)</f>
        <v>1497</v>
      </c>
      <c r="F14" s="575" t="s">
        <v>682</v>
      </c>
      <c r="G14" s="560" t="s">
        <v>4</v>
      </c>
      <c r="H14" s="559" t="s">
        <v>2810</v>
      </c>
      <c r="I14" s="560" t="s">
        <v>2881</v>
      </c>
      <c r="J14" s="559" t="str">
        <f>VLOOKUP(B14,'Fire EN 54'!D9:I512,6,0)</f>
        <v>n.a.</v>
      </c>
      <c r="K14" s="560" t="s">
        <v>600</v>
      </c>
      <c r="L14" s="561" t="s">
        <v>666</v>
      </c>
      <c r="M14" s="562">
        <f>VLOOKUP(B14,'Fire EN 54 FX 4,704'!$D$5:$L$500,9,0)</f>
        <v>4911990000</v>
      </c>
      <c r="N14" s="563">
        <f>VLOOKUP(B14,'Fire EN 54 FX 4,704'!$D$5:$O$500,12,0)</f>
        <v>0</v>
      </c>
      <c r="O14" s="568"/>
      <c r="P14" s="568"/>
      <c r="Q14" s="568"/>
      <c r="R14" s="568"/>
      <c r="S14" s="568"/>
      <c r="T14" s="568"/>
      <c r="U14" s="568"/>
      <c r="V14" s="568"/>
      <c r="W14" s="568"/>
      <c r="X14" s="568"/>
    </row>
    <row r="15" spans="1:164" s="569" customFormat="1" ht="51" customHeight="1" x14ac:dyDescent="0.15">
      <c r="A15" s="558"/>
      <c r="B15" s="573" t="s">
        <v>2795</v>
      </c>
      <c r="C15" s="574" t="s">
        <v>2794</v>
      </c>
      <c r="D15" s="574" t="s">
        <v>2808</v>
      </c>
      <c r="E15" s="556">
        <f>VLOOKUP(B15,'Fire EN 54'!$D$5:$H$508,5,0)</f>
        <v>4510</v>
      </c>
      <c r="F15" s="575" t="s">
        <v>682</v>
      </c>
      <c r="G15" s="560" t="s">
        <v>4</v>
      </c>
      <c r="H15" s="559" t="s">
        <v>2811</v>
      </c>
      <c r="I15" s="560" t="s">
        <v>2881</v>
      </c>
      <c r="J15" s="559" t="str">
        <f>VLOOKUP(B15,'Fire EN 54'!D10:I513,6,0)</f>
        <v>n.a.</v>
      </c>
      <c r="K15" s="560" t="s">
        <v>600</v>
      </c>
      <c r="L15" s="561" t="s">
        <v>666</v>
      </c>
      <c r="M15" s="562">
        <f>VLOOKUP(B15,'Fire EN 54 FX 4,704'!$D$5:$L$500,9,0)</f>
        <v>4911990000</v>
      </c>
      <c r="N15" s="563">
        <f>VLOOKUP(B15,'Fire EN 54 FX 4,704'!$D$5:$O$500,12,0)</f>
        <v>0</v>
      </c>
      <c r="O15" s="568"/>
      <c r="P15" s="568"/>
      <c r="Q15" s="568"/>
      <c r="R15" s="568"/>
      <c r="S15" s="568"/>
      <c r="T15" s="568"/>
      <c r="U15" s="568"/>
      <c r="V15" s="568"/>
      <c r="W15" s="568"/>
      <c r="X15" s="568"/>
    </row>
    <row r="16" spans="1:164" s="569" customFormat="1" ht="51" customHeight="1" x14ac:dyDescent="0.15">
      <c r="A16" s="558"/>
      <c r="B16" s="573" t="s">
        <v>2799</v>
      </c>
      <c r="C16" s="574" t="s">
        <v>2798</v>
      </c>
      <c r="D16" s="574" t="s">
        <v>2807</v>
      </c>
      <c r="E16" s="556">
        <f>VLOOKUP(B16,'Fire EN 54'!$D$5:$H$508,5,0)</f>
        <v>7495</v>
      </c>
      <c r="F16" s="575" t="s">
        <v>682</v>
      </c>
      <c r="G16" s="560" t="s">
        <v>4</v>
      </c>
      <c r="H16" s="559" t="s">
        <v>2812</v>
      </c>
      <c r="I16" s="560" t="s">
        <v>2881</v>
      </c>
      <c r="J16" s="559" t="str">
        <f>VLOOKUP(B16,'Fire EN 54'!D11:I514,6,0)</f>
        <v>n.a.</v>
      </c>
      <c r="K16" s="560" t="s">
        <v>600</v>
      </c>
      <c r="L16" s="561" t="s">
        <v>666</v>
      </c>
      <c r="M16" s="562">
        <f>VLOOKUP(B16,'Fire EN 54 FX 4,704'!$D$5:$L$500,9,0)</f>
        <v>4911990000</v>
      </c>
      <c r="N16" s="563">
        <f>VLOOKUP(B16,'Fire EN 54 FX 4,704'!$D$5:$O$500,12,0)</f>
        <v>0</v>
      </c>
      <c r="O16" s="568"/>
      <c r="P16" s="568"/>
      <c r="Q16" s="568"/>
      <c r="R16" s="568"/>
      <c r="S16" s="568"/>
      <c r="T16" s="568"/>
      <c r="U16" s="568"/>
      <c r="V16" s="568"/>
      <c r="W16" s="568"/>
      <c r="X16" s="568"/>
    </row>
    <row r="17" spans="1:164" s="48" customFormat="1" ht="12.75" x14ac:dyDescent="0.15">
      <c r="A17" s="773" t="s">
        <v>2777</v>
      </c>
      <c r="B17" s="761"/>
      <c r="C17" s="761"/>
      <c r="D17" s="761"/>
      <c r="E17" s="538"/>
      <c r="F17" s="761"/>
      <c r="G17" s="761"/>
      <c r="H17" s="761"/>
      <c r="I17" s="761"/>
      <c r="J17" s="761"/>
      <c r="K17" s="761"/>
      <c r="L17" s="761"/>
      <c r="M17" s="538"/>
      <c r="N17" s="540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</row>
    <row r="18" spans="1:164" s="569" customFormat="1" ht="51" customHeight="1" x14ac:dyDescent="0.15">
      <c r="A18" s="558"/>
      <c r="B18" s="573" t="s">
        <v>2780</v>
      </c>
      <c r="C18" s="574" t="s">
        <v>2779</v>
      </c>
      <c r="D18" s="574" t="s">
        <v>2813</v>
      </c>
      <c r="E18" s="556">
        <f>VLOOKUP(B18,'Fire EN 54'!$D$5:$H$508,5,0)</f>
        <v>9596</v>
      </c>
      <c r="F18" s="575" t="s">
        <v>682</v>
      </c>
      <c r="G18" s="560" t="s">
        <v>229</v>
      </c>
      <c r="H18" s="559"/>
      <c r="I18" s="560"/>
      <c r="J18" s="559" t="str">
        <f>VLOOKUP(B18,'Fire EN 54'!$D$5:$I$508,6,0)</f>
        <v>n.a.</v>
      </c>
      <c r="K18" s="560"/>
      <c r="L18" s="561" t="s">
        <v>666</v>
      </c>
      <c r="M18" s="562" t="str">
        <f>VLOOKUP(B18,'Fire EN 54 FX 4,704'!$D$5:$L$500,9,0)</f>
        <v>n.a.</v>
      </c>
      <c r="N18" s="563" t="str">
        <f>VLOOKUP(B18,'Fire EN 54 FX 4,704'!$D$5:$O$500,12,0)</f>
        <v>n.a.</v>
      </c>
      <c r="O18" s="568"/>
      <c r="P18" s="568"/>
      <c r="Q18" s="568"/>
      <c r="R18" s="568"/>
      <c r="S18" s="568"/>
      <c r="T18" s="568"/>
      <c r="U18" s="568"/>
      <c r="V18" s="568"/>
      <c r="W18" s="568"/>
      <c r="X18" s="568"/>
    </row>
    <row r="19" spans="1:164" s="569" customFormat="1" ht="51" customHeight="1" x14ac:dyDescent="0.15">
      <c r="A19" s="558"/>
      <c r="B19" s="573" t="s">
        <v>2785</v>
      </c>
      <c r="C19" s="574" t="s">
        <v>2784</v>
      </c>
      <c r="D19" s="574" t="s">
        <v>2814</v>
      </c>
      <c r="E19" s="556">
        <f>VLOOKUP(B19,'Fire EN 54'!$D$5:$H$508,5,0)</f>
        <v>216</v>
      </c>
      <c r="F19" s="575" t="s">
        <v>682</v>
      </c>
      <c r="G19" s="560" t="s">
        <v>229</v>
      </c>
      <c r="H19" s="559"/>
      <c r="I19" s="560"/>
      <c r="J19" s="559" t="str">
        <f>VLOOKUP(B19,'Fire EN 54'!$D$5:$I$508,6,0)</f>
        <v>n.a.</v>
      </c>
      <c r="K19" s="560"/>
      <c r="L19" s="561" t="s">
        <v>666</v>
      </c>
      <c r="M19" s="562" t="str">
        <f>VLOOKUP(B19,'Fire EN 54 FX 4,704'!$D$5:$L$500,9,0)</f>
        <v>n.a.</v>
      </c>
      <c r="N19" s="563" t="str">
        <f>VLOOKUP(B19,'Fire EN 54 FX 4,704'!$D$5:$O$500,12,0)</f>
        <v>n.a.</v>
      </c>
      <c r="O19" s="568"/>
      <c r="P19" s="568"/>
      <c r="Q19" s="568"/>
      <c r="R19" s="568"/>
      <c r="S19" s="568"/>
      <c r="T19" s="568"/>
      <c r="U19" s="568"/>
      <c r="V19" s="568"/>
      <c r="W19" s="568"/>
      <c r="X19" s="568"/>
    </row>
    <row r="20" spans="1:164" s="48" customFormat="1" ht="11.25" x14ac:dyDescent="0.15">
      <c r="A20" s="770" t="s">
        <v>969</v>
      </c>
      <c r="B20" s="771"/>
      <c r="C20" s="771"/>
      <c r="D20" s="771"/>
      <c r="E20" s="352"/>
      <c r="F20" s="772"/>
      <c r="G20" s="772"/>
      <c r="H20" s="772"/>
      <c r="I20" s="772"/>
      <c r="J20" s="772"/>
      <c r="K20" s="772"/>
      <c r="L20" s="772"/>
      <c r="M20" s="352"/>
      <c r="N20" s="352"/>
      <c r="O20" s="43"/>
      <c r="P20" s="43"/>
      <c r="Q20" s="43"/>
      <c r="R20" s="43"/>
      <c r="S20" s="43"/>
      <c r="T20" s="43"/>
      <c r="U20" s="43"/>
      <c r="V20" s="43"/>
      <c r="W20" s="43"/>
    </row>
    <row r="21" spans="1:164" s="569" customFormat="1" ht="51" customHeight="1" x14ac:dyDescent="0.15">
      <c r="A21" s="558"/>
      <c r="B21" s="555" t="s">
        <v>5</v>
      </c>
      <c r="C21" s="555" t="s">
        <v>672</v>
      </c>
      <c r="D21" s="572" t="s">
        <v>6</v>
      </c>
      <c r="E21" s="556">
        <f>VLOOKUP(B21,'Fire EN 54'!$D$5:$H$508,5,0)</f>
        <v>1036</v>
      </c>
      <c r="F21" s="556" t="s">
        <v>682</v>
      </c>
      <c r="G21" s="577">
        <v>1</v>
      </c>
      <c r="H21" s="577"/>
      <c r="I21" s="577"/>
      <c r="J21" s="559">
        <f>VLOOKUP(B21,'Fire EN 54'!$D$5:$I$508,6,0)</f>
        <v>5</v>
      </c>
      <c r="K21" s="566" t="s">
        <v>600</v>
      </c>
      <c r="L21" s="561" t="s">
        <v>626</v>
      </c>
      <c r="M21" s="562">
        <f>VLOOKUP(B21,'Fire EN 54 FX 4,704'!$D$5:$L$500,9,0)</f>
        <v>8537109199</v>
      </c>
      <c r="N21" s="563" t="str">
        <f>VLOOKUP(B21,'Fire EN 54 FX 4,704'!$D$5:$O$500,12,0)</f>
        <v>0.342</v>
      </c>
      <c r="O21" s="568"/>
      <c r="P21" s="568"/>
      <c r="Q21" s="568"/>
      <c r="R21" s="568"/>
      <c r="S21" s="568"/>
      <c r="T21" s="568"/>
      <c r="U21" s="568"/>
      <c r="V21" s="568"/>
      <c r="W21" s="568"/>
      <c r="X21" s="568"/>
    </row>
    <row r="22" spans="1:164" s="569" customFormat="1" ht="51" customHeight="1" x14ac:dyDescent="0.15">
      <c r="A22" s="558"/>
      <c r="B22" s="554" t="s">
        <v>7</v>
      </c>
      <c r="C22" s="571" t="s">
        <v>8</v>
      </c>
      <c r="D22" s="572" t="s">
        <v>9</v>
      </c>
      <c r="E22" s="556">
        <f>VLOOKUP(B22,'Fire EN 54'!$D$5:$H$508,5,0)</f>
        <v>622</v>
      </c>
      <c r="F22" s="556" t="s">
        <v>682</v>
      </c>
      <c r="G22" s="577" t="s">
        <v>3</v>
      </c>
      <c r="H22" s="577"/>
      <c r="I22" s="577"/>
      <c r="J22" s="559">
        <f>VLOOKUP(B22,'Fire EN 54'!$D$5:$I$508,6,0)</f>
        <v>5</v>
      </c>
      <c r="K22" s="566" t="s">
        <v>600</v>
      </c>
      <c r="L22" s="561" t="s">
        <v>626</v>
      </c>
      <c r="M22" s="562">
        <f>VLOOKUP(B22,'Fire EN 54 FX 4,704'!$D$5:$L$500,9,0)</f>
        <v>8537109199</v>
      </c>
      <c r="N22" s="563" t="str">
        <f>VLOOKUP(B22,'Fire EN 54 FX 4,704'!$D$5:$O$500,12,0)</f>
        <v>0.26</v>
      </c>
      <c r="O22" s="568"/>
      <c r="P22" s="568"/>
      <c r="Q22" s="568"/>
      <c r="R22" s="568"/>
      <c r="S22" s="568"/>
      <c r="T22" s="568"/>
      <c r="U22" s="568"/>
      <c r="V22" s="568"/>
      <c r="W22" s="568"/>
      <c r="X22" s="568"/>
    </row>
    <row r="23" spans="1:164" s="569" customFormat="1" ht="51" customHeight="1" x14ac:dyDescent="0.15">
      <c r="A23" s="558"/>
      <c r="B23" s="571" t="s">
        <v>10</v>
      </c>
      <c r="C23" s="571" t="s">
        <v>11</v>
      </c>
      <c r="D23" s="572" t="s">
        <v>12</v>
      </c>
      <c r="E23" s="556">
        <f>VLOOKUP(B23,'Fire EN 54'!$D$5:$H$508,5,0)</f>
        <v>829</v>
      </c>
      <c r="F23" s="556" t="s">
        <v>682</v>
      </c>
      <c r="G23" s="577">
        <v>1</v>
      </c>
      <c r="H23" s="577"/>
      <c r="I23" s="577"/>
      <c r="J23" s="559">
        <f>VLOOKUP(B23,'Fire EN 54'!$D$5:$I$508,6,0)</f>
        <v>5</v>
      </c>
      <c r="K23" s="566" t="s">
        <v>600</v>
      </c>
      <c r="L23" s="561" t="s">
        <v>626</v>
      </c>
      <c r="M23" s="562">
        <f>VLOOKUP(B23,'Fire EN 54 FX 4,704'!$D$5:$L$500,9,0)</f>
        <v>8537109199</v>
      </c>
      <c r="N23" s="563" t="str">
        <f>VLOOKUP(B23,'Fire EN 54 FX 4,704'!$D$5:$O$500,12,0)</f>
        <v>0.306</v>
      </c>
      <c r="O23" s="568"/>
      <c r="P23" s="568"/>
      <c r="Q23" s="568"/>
      <c r="R23" s="568"/>
      <c r="S23" s="568"/>
      <c r="T23" s="568"/>
      <c r="U23" s="568"/>
      <c r="V23" s="568"/>
      <c r="W23" s="568"/>
      <c r="X23" s="568"/>
    </row>
    <row r="24" spans="1:164" s="569" customFormat="1" ht="51" customHeight="1" x14ac:dyDescent="0.15">
      <c r="A24" s="558"/>
      <c r="B24" s="554" t="s">
        <v>13</v>
      </c>
      <c r="C24" s="554" t="s">
        <v>14</v>
      </c>
      <c r="D24" s="578" t="s">
        <v>15</v>
      </c>
      <c r="E24" s="556">
        <f>VLOOKUP(B24,'Fire EN 54'!$D$5:$H$508,5,0)</f>
        <v>2255</v>
      </c>
      <c r="F24" s="556" t="s">
        <v>682</v>
      </c>
      <c r="G24" s="577">
        <v>1</v>
      </c>
      <c r="H24" s="577"/>
      <c r="I24" s="577"/>
      <c r="J24" s="559">
        <f>VLOOKUP(B24,'Fire EN 54'!$D$5:$I$508,6,0)</f>
        <v>5</v>
      </c>
      <c r="K24" s="566" t="s">
        <v>600</v>
      </c>
      <c r="L24" s="561" t="s">
        <v>626</v>
      </c>
      <c r="M24" s="562">
        <f>VLOOKUP(B24,'Fire EN 54 FX 4,704'!$D$5:$L$500,9,0)</f>
        <v>8537109199</v>
      </c>
      <c r="N24" s="563" t="str">
        <f>VLOOKUP(B24,'Fire EN 54 FX 4,704'!$D$5:$O$500,12,0)</f>
        <v>0.594</v>
      </c>
      <c r="O24" s="568"/>
      <c r="P24" s="568"/>
      <c r="Q24" s="568"/>
      <c r="R24" s="568"/>
      <c r="S24" s="568"/>
      <c r="T24" s="568"/>
      <c r="U24" s="568"/>
      <c r="V24" s="568"/>
      <c r="W24" s="568"/>
      <c r="X24" s="568"/>
    </row>
    <row r="25" spans="1:164" s="569" customFormat="1" ht="51" customHeight="1" x14ac:dyDescent="0.15">
      <c r="A25" s="558"/>
      <c r="B25" s="554" t="s">
        <v>16</v>
      </c>
      <c r="C25" s="554" t="s">
        <v>17</v>
      </c>
      <c r="D25" s="578" t="s">
        <v>18</v>
      </c>
      <c r="E25" s="556">
        <f>VLOOKUP(B25,'Fire EN 54'!$D$5:$H$508,5,0)</f>
        <v>1243</v>
      </c>
      <c r="F25" s="556" t="s">
        <v>682</v>
      </c>
      <c r="G25" s="577" t="s">
        <v>3</v>
      </c>
      <c r="H25" s="577"/>
      <c r="I25" s="577"/>
      <c r="J25" s="559">
        <f>VLOOKUP(B25,'Fire EN 54'!$D$5:$I$508,6,0)</f>
        <v>5</v>
      </c>
      <c r="K25" s="566" t="s">
        <v>600</v>
      </c>
      <c r="L25" s="561" t="s">
        <v>626</v>
      </c>
      <c r="M25" s="562">
        <f>VLOOKUP(B25,'Fire EN 54 FX 4,704'!$D$5:$L$500,9,0)</f>
        <v>8537109199</v>
      </c>
      <c r="N25" s="563" t="str">
        <f>VLOOKUP(B25,'Fire EN 54 FX 4,704'!$D$5:$O$500,12,0)</f>
        <v>0.233</v>
      </c>
      <c r="O25" s="568"/>
      <c r="P25" s="568"/>
      <c r="Q25" s="568"/>
      <c r="R25" s="568"/>
      <c r="S25" s="568"/>
      <c r="T25" s="568"/>
      <c r="U25" s="568"/>
      <c r="V25" s="568"/>
      <c r="W25" s="568"/>
      <c r="X25" s="568"/>
    </row>
    <row r="26" spans="1:164" s="569" customFormat="1" ht="51" customHeight="1" x14ac:dyDescent="0.15">
      <c r="A26" s="558"/>
      <c r="B26" s="554" t="s">
        <v>19</v>
      </c>
      <c r="C26" s="554" t="s">
        <v>20</v>
      </c>
      <c r="D26" s="578" t="s">
        <v>21</v>
      </c>
      <c r="E26" s="556">
        <f>VLOOKUP(B26,'Fire EN 54'!$D$5:$H$508,5,0)</f>
        <v>1138</v>
      </c>
      <c r="F26" s="556" t="s">
        <v>682</v>
      </c>
      <c r="G26" s="577">
        <v>1</v>
      </c>
      <c r="H26" s="577"/>
      <c r="I26" s="577"/>
      <c r="J26" s="559">
        <f>VLOOKUP(B26,'Fire EN 54'!$D$5:$I$508,6,0)</f>
        <v>5</v>
      </c>
      <c r="K26" s="566" t="s">
        <v>600</v>
      </c>
      <c r="L26" s="561" t="s">
        <v>626</v>
      </c>
      <c r="M26" s="562">
        <f>VLOOKUP(B26,'Fire EN 54 FX 4,704'!$D$5:$L$500,9,0)</f>
        <v>8537109199</v>
      </c>
      <c r="N26" s="563" t="str">
        <f>VLOOKUP(B26,'Fire EN 54 FX 4,704'!$D$5:$O$500,12,0)</f>
        <v>0.299</v>
      </c>
      <c r="O26" s="568"/>
      <c r="P26" s="568"/>
      <c r="Q26" s="568"/>
      <c r="R26" s="568"/>
      <c r="S26" s="568"/>
      <c r="T26" s="568"/>
      <c r="U26" s="568"/>
      <c r="V26" s="568"/>
      <c r="W26" s="568"/>
      <c r="X26" s="568"/>
    </row>
    <row r="27" spans="1:164" s="569" customFormat="1" ht="51" customHeight="1" x14ac:dyDescent="0.15">
      <c r="A27" s="558"/>
      <c r="B27" s="554" t="s">
        <v>22</v>
      </c>
      <c r="C27" s="554" t="s">
        <v>23</v>
      </c>
      <c r="D27" s="578" t="s">
        <v>24</v>
      </c>
      <c r="E27" s="556">
        <f>VLOOKUP(B27,'Fire EN 54'!$D$5:$H$508,5,0)</f>
        <v>2247</v>
      </c>
      <c r="F27" s="556" t="s">
        <v>682</v>
      </c>
      <c r="G27" s="577">
        <v>1</v>
      </c>
      <c r="H27" s="577"/>
      <c r="I27" s="577"/>
      <c r="J27" s="559">
        <f>VLOOKUP(B27,'Fire EN 54'!$D$5:$I$508,6,0)</f>
        <v>5</v>
      </c>
      <c r="K27" s="566" t="s">
        <v>600</v>
      </c>
      <c r="L27" s="561" t="s">
        <v>626</v>
      </c>
      <c r="M27" s="562">
        <f>VLOOKUP(B27,'Fire EN 54 FX 4,704'!$D$5:$L$500,9,0)</f>
        <v>8537109199</v>
      </c>
      <c r="N27" s="563" t="str">
        <f>VLOOKUP(B27,'Fire EN 54 FX 4,704'!$D$5:$O$500,12,0)</f>
        <v>0.333</v>
      </c>
      <c r="O27" s="568"/>
      <c r="P27" s="568"/>
      <c r="Q27" s="568"/>
      <c r="R27" s="568"/>
      <c r="S27" s="568"/>
      <c r="T27" s="568"/>
      <c r="U27" s="568"/>
      <c r="V27" s="568"/>
      <c r="W27" s="568"/>
      <c r="X27" s="568"/>
    </row>
    <row r="28" spans="1:164" s="595" customFormat="1" ht="51" customHeight="1" x14ac:dyDescent="0.15">
      <c r="A28" s="584"/>
      <c r="B28" s="585" t="s">
        <v>25</v>
      </c>
      <c r="C28" s="585" t="s">
        <v>26</v>
      </c>
      <c r="D28" s="586" t="s">
        <v>27</v>
      </c>
      <c r="E28" s="587">
        <f>VLOOKUP(B28,'Fire EN 54'!$D$5:$H$508,5,0)</f>
        <v>1897</v>
      </c>
      <c r="F28" s="587" t="s">
        <v>682</v>
      </c>
      <c r="G28" s="588" t="s">
        <v>656</v>
      </c>
      <c r="H28" s="669" t="s">
        <v>2883</v>
      </c>
      <c r="I28" s="588" t="s">
        <v>2882</v>
      </c>
      <c r="J28" s="589">
        <f>VLOOKUP(B28,'Fire EN 54'!$D$5:$I$508,6,0)</f>
        <v>5</v>
      </c>
      <c r="K28" s="590" t="s">
        <v>600</v>
      </c>
      <c r="L28" s="591" t="s">
        <v>626</v>
      </c>
      <c r="M28" s="592">
        <f>VLOOKUP(B28,'Fire EN 54 FX 4,704'!$D$5:$L$500,9,0)</f>
        <v>8537109199</v>
      </c>
      <c r="N28" s="593" t="str">
        <f>VLOOKUP(B28,'Fire EN 54 FX 4,704'!$D$5:$O$500,12,0)</f>
        <v>0.31</v>
      </c>
      <c r="O28" s="594"/>
      <c r="P28" s="594"/>
      <c r="Q28" s="594"/>
      <c r="R28" s="594"/>
      <c r="S28" s="594"/>
      <c r="T28" s="594"/>
      <c r="U28" s="594"/>
      <c r="V28" s="594"/>
      <c r="W28" s="594"/>
      <c r="X28" s="594"/>
    </row>
    <row r="29" spans="1:164" s="569" customFormat="1" ht="51" customHeight="1" x14ac:dyDescent="0.15">
      <c r="A29" s="558"/>
      <c r="B29" s="554" t="s">
        <v>28</v>
      </c>
      <c r="C29" s="554" t="s">
        <v>29</v>
      </c>
      <c r="D29" s="578" t="s">
        <v>30</v>
      </c>
      <c r="E29" s="556">
        <f>VLOOKUP(B29,'Fire EN 54'!$D$5:$H$508,5,0)</f>
        <v>1658</v>
      </c>
      <c r="F29" s="556" t="s">
        <v>682</v>
      </c>
      <c r="G29" s="579">
        <v>1</v>
      </c>
      <c r="H29" s="579"/>
      <c r="J29" s="559">
        <f>VLOOKUP(B29,'Fire EN 54'!$D$5:$I$508,6,0)</f>
        <v>5</v>
      </c>
      <c r="K29" s="566" t="s">
        <v>600</v>
      </c>
      <c r="L29" s="580" t="s">
        <v>626</v>
      </c>
      <c r="M29" s="562">
        <f>VLOOKUP(B29,'Fire EN 54 FX 4,704'!$D$5:$L$500,9,0)</f>
        <v>8537109199</v>
      </c>
      <c r="N29" s="563" t="str">
        <f>VLOOKUP(B29,'Fire EN 54 FX 4,704'!$D$5:$O$500,12,0)</f>
        <v>0.306</v>
      </c>
      <c r="O29" s="568"/>
      <c r="P29" s="568"/>
      <c r="Q29" s="568"/>
      <c r="R29" s="568"/>
      <c r="S29" s="568"/>
      <c r="T29" s="568"/>
      <c r="U29" s="568"/>
      <c r="V29" s="568"/>
      <c r="W29" s="568"/>
      <c r="X29" s="568"/>
    </row>
    <row r="30" spans="1:164" s="569" customFormat="1" ht="51" customHeight="1" x14ac:dyDescent="0.15">
      <c r="A30" s="558"/>
      <c r="B30" s="555" t="s">
        <v>31</v>
      </c>
      <c r="C30" s="555" t="s">
        <v>32</v>
      </c>
      <c r="D30" s="581" t="s">
        <v>33</v>
      </c>
      <c r="E30" s="556">
        <f>VLOOKUP(B30,'Fire EN 54'!$D$5:$H$508,5,0)</f>
        <v>2188</v>
      </c>
      <c r="F30" s="556" t="s">
        <v>682</v>
      </c>
      <c r="G30" s="560" t="s">
        <v>3</v>
      </c>
      <c r="H30" s="560"/>
      <c r="I30" s="560"/>
      <c r="J30" s="559">
        <f>VLOOKUP(B30,'Fire EN 54'!$D$5:$I$508,6,0)</f>
        <v>5</v>
      </c>
      <c r="K30" s="566" t="s">
        <v>600</v>
      </c>
      <c r="L30" s="561" t="s">
        <v>626</v>
      </c>
      <c r="M30" s="562">
        <f>VLOOKUP(B30,'Fire EN 54 FX 4,704'!$D$5:$L$500,9,0)</f>
        <v>8537109199</v>
      </c>
      <c r="N30" s="563" t="str">
        <f>VLOOKUP(B30,'Fire EN 54 FX 4,704'!$D$5:$O$500,12,0)</f>
        <v>0.27</v>
      </c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  <c r="AA30" s="568"/>
      <c r="AB30" s="568"/>
      <c r="AC30" s="568"/>
      <c r="AD30" s="568"/>
      <c r="AE30" s="568"/>
      <c r="AF30" s="568"/>
      <c r="AG30" s="568"/>
      <c r="AH30" s="568"/>
      <c r="AI30" s="568"/>
      <c r="AJ30" s="568"/>
      <c r="AK30" s="568"/>
      <c r="AL30" s="568"/>
      <c r="AM30" s="568"/>
      <c r="AN30" s="568"/>
      <c r="AO30" s="568"/>
      <c r="AP30" s="568"/>
      <c r="AQ30" s="568"/>
      <c r="AR30" s="568"/>
      <c r="AS30" s="568"/>
      <c r="AT30" s="568"/>
      <c r="AU30" s="568"/>
      <c r="AV30" s="568"/>
      <c r="AW30" s="568"/>
      <c r="AX30" s="568"/>
      <c r="AY30" s="568"/>
      <c r="AZ30" s="568"/>
      <c r="BA30" s="568"/>
      <c r="BB30" s="568"/>
      <c r="BC30" s="568"/>
      <c r="BD30" s="568"/>
      <c r="BE30" s="568"/>
      <c r="BF30" s="568"/>
      <c r="BG30" s="568"/>
      <c r="BH30" s="568"/>
      <c r="BI30" s="568"/>
      <c r="BJ30" s="568"/>
      <c r="BK30" s="568"/>
      <c r="BL30" s="568"/>
      <c r="BM30" s="568"/>
      <c r="BN30" s="568"/>
      <c r="BO30" s="568"/>
      <c r="BP30" s="568"/>
      <c r="BQ30" s="568"/>
      <c r="BR30" s="568"/>
      <c r="BS30" s="568"/>
      <c r="BT30" s="568"/>
      <c r="BU30" s="568"/>
      <c r="BV30" s="568"/>
      <c r="BW30" s="568"/>
      <c r="BX30" s="568"/>
      <c r="BY30" s="568"/>
      <c r="BZ30" s="568"/>
      <c r="CA30" s="568"/>
      <c r="CB30" s="568"/>
      <c r="CC30" s="568"/>
      <c r="CD30" s="568"/>
      <c r="CE30" s="568"/>
      <c r="CF30" s="568"/>
      <c r="CG30" s="568"/>
      <c r="CH30" s="568"/>
      <c r="CI30" s="568"/>
      <c r="CJ30" s="568"/>
      <c r="CK30" s="568"/>
      <c r="CL30" s="568"/>
      <c r="CM30" s="568"/>
      <c r="CN30" s="568"/>
      <c r="CO30" s="568"/>
      <c r="CP30" s="568"/>
      <c r="CQ30" s="568"/>
      <c r="CR30" s="568"/>
      <c r="CS30" s="568"/>
      <c r="CT30" s="568"/>
      <c r="CU30" s="568"/>
      <c r="CV30" s="568"/>
      <c r="CW30" s="568"/>
      <c r="CX30" s="568"/>
      <c r="CY30" s="568"/>
      <c r="CZ30" s="568"/>
      <c r="DA30" s="568"/>
      <c r="DB30" s="568"/>
      <c r="DC30" s="568"/>
      <c r="DD30" s="568"/>
      <c r="DE30" s="568"/>
      <c r="DF30" s="568"/>
      <c r="DG30" s="568"/>
      <c r="DH30" s="568"/>
      <c r="DI30" s="568"/>
      <c r="DJ30" s="568"/>
      <c r="DK30" s="568"/>
      <c r="DL30" s="568"/>
      <c r="DM30" s="568"/>
      <c r="DN30" s="568"/>
      <c r="DO30" s="568"/>
      <c r="DP30" s="568"/>
      <c r="DQ30" s="568"/>
      <c r="DR30" s="568"/>
      <c r="DS30" s="568"/>
      <c r="DT30" s="568"/>
      <c r="DU30" s="568"/>
      <c r="DV30" s="568"/>
      <c r="DW30" s="568"/>
      <c r="DX30" s="568"/>
      <c r="DY30" s="568"/>
      <c r="DZ30" s="568"/>
      <c r="EA30" s="568"/>
      <c r="EB30" s="568"/>
      <c r="EC30" s="568"/>
      <c r="ED30" s="568"/>
      <c r="EE30" s="568"/>
      <c r="EF30" s="568"/>
      <c r="EG30" s="568"/>
      <c r="EH30" s="568"/>
      <c r="EI30" s="568"/>
      <c r="EJ30" s="568"/>
      <c r="EK30" s="568"/>
      <c r="EL30" s="568"/>
      <c r="EM30" s="568"/>
      <c r="EN30" s="568"/>
      <c r="EO30" s="568"/>
      <c r="EP30" s="568"/>
      <c r="EQ30" s="568"/>
      <c r="ER30" s="568"/>
      <c r="ES30" s="568"/>
      <c r="ET30" s="568"/>
      <c r="EU30" s="568"/>
      <c r="EV30" s="568"/>
      <c r="EW30" s="568"/>
      <c r="EX30" s="568"/>
      <c r="EY30" s="568"/>
      <c r="EZ30" s="568"/>
      <c r="FA30" s="568"/>
      <c r="FB30" s="568"/>
      <c r="FC30" s="568"/>
      <c r="FD30" s="568"/>
      <c r="FE30" s="568"/>
      <c r="FF30" s="568"/>
      <c r="FG30" s="568"/>
      <c r="FH30" s="568"/>
    </row>
    <row r="31" spans="1:164" s="569" customFormat="1" ht="51" customHeight="1" x14ac:dyDescent="0.15">
      <c r="A31" s="558"/>
      <c r="B31" s="554" t="s">
        <v>35</v>
      </c>
      <c r="C31" s="554" t="s">
        <v>36</v>
      </c>
      <c r="D31" s="578" t="s">
        <v>37</v>
      </c>
      <c r="E31" s="556">
        <f>VLOOKUP(B31,'Fire EN 54'!$D$5:$H$508,5,0)</f>
        <v>2422</v>
      </c>
      <c r="F31" s="556" t="s">
        <v>682</v>
      </c>
      <c r="G31" s="560">
        <v>1</v>
      </c>
      <c r="H31" s="560"/>
      <c r="I31" s="560"/>
      <c r="J31" s="559">
        <f>VLOOKUP(B31,'Fire EN 54'!$D$5:$I$508,6,0)</f>
        <v>5</v>
      </c>
      <c r="K31" s="566" t="s">
        <v>600</v>
      </c>
      <c r="L31" s="561" t="s">
        <v>626</v>
      </c>
      <c r="M31" s="562">
        <f>VLOOKUP(B31,'Fire EN 54 FX 4,704'!$D$5:$L$500,9,0)</f>
        <v>8538909999</v>
      </c>
      <c r="N31" s="563" t="str">
        <f>VLOOKUP(B31,'Fire EN 54 FX 4,704'!$D$5:$O$500,12,0)</f>
        <v>0.306</v>
      </c>
      <c r="O31" s="568"/>
      <c r="P31" s="568"/>
      <c r="Q31" s="568"/>
      <c r="R31" s="568"/>
      <c r="S31" s="568"/>
      <c r="T31" s="568"/>
      <c r="U31" s="568"/>
      <c r="V31" s="568"/>
      <c r="W31" s="568"/>
      <c r="X31" s="568"/>
    </row>
    <row r="32" spans="1:164" s="568" customFormat="1" ht="51" customHeight="1" x14ac:dyDescent="0.15">
      <c r="A32" s="558"/>
      <c r="B32" s="582" t="s">
        <v>38</v>
      </c>
      <c r="C32" s="583" t="s">
        <v>39</v>
      </c>
      <c r="D32" s="581" t="s">
        <v>40</v>
      </c>
      <c r="E32" s="556">
        <f>VLOOKUP(B32,'Fire EN 54'!$D$5:$H$508,5,0)</f>
        <v>4814</v>
      </c>
      <c r="F32" s="556" t="s">
        <v>682</v>
      </c>
      <c r="G32" s="560" t="s">
        <v>3</v>
      </c>
      <c r="H32" s="560"/>
      <c r="I32" s="560"/>
      <c r="J32" s="559">
        <f>VLOOKUP(B32,'Fire EN 54'!$D$5:$I$508,6,0)</f>
        <v>5</v>
      </c>
      <c r="K32" s="566" t="s">
        <v>600</v>
      </c>
      <c r="L32" s="561" t="s">
        <v>626</v>
      </c>
      <c r="M32" s="562">
        <f>VLOOKUP(B32,'Fire EN 54 FX 4,704'!$D$5:$L$500,9,0)</f>
        <v>8538909999</v>
      </c>
      <c r="N32" s="563" t="str">
        <f>VLOOKUP(B32,'Fire EN 54 FX 4,704'!$D$5:$O$500,12,0)</f>
        <v>0.68</v>
      </c>
    </row>
    <row r="33" spans="1:24" s="48" customFormat="1" ht="11.25" x14ac:dyDescent="0.15">
      <c r="A33" s="770" t="s">
        <v>971</v>
      </c>
      <c r="B33" s="771"/>
      <c r="C33" s="771"/>
      <c r="D33" s="771"/>
      <c r="E33" s="352"/>
      <c r="F33" s="772"/>
      <c r="G33" s="772"/>
      <c r="H33" s="772"/>
      <c r="I33" s="772"/>
      <c r="J33" s="772"/>
      <c r="K33" s="772"/>
      <c r="L33" s="772"/>
      <c r="M33" s="352"/>
      <c r="N33" s="352"/>
      <c r="O33" s="43"/>
      <c r="P33" s="43"/>
      <c r="Q33" s="43"/>
      <c r="R33" s="43"/>
      <c r="S33" s="43"/>
      <c r="T33" s="43"/>
      <c r="U33" s="43"/>
      <c r="V33" s="43"/>
      <c r="W33" s="43"/>
      <c r="X33" s="43"/>
    </row>
    <row r="34" spans="1:24" s="569" customFormat="1" ht="42" customHeight="1" x14ac:dyDescent="0.15">
      <c r="A34" s="558"/>
      <c r="B34" s="571" t="s">
        <v>1027</v>
      </c>
      <c r="C34" s="582" t="s">
        <v>41</v>
      </c>
      <c r="D34" s="572" t="s">
        <v>42</v>
      </c>
      <c r="E34" s="556">
        <f>VLOOKUP(B34,'Fire EN 54'!$D$5:$H$508,5,0)</f>
        <v>281</v>
      </c>
      <c r="F34" s="556" t="s">
        <v>682</v>
      </c>
      <c r="G34" s="596" t="s">
        <v>3</v>
      </c>
      <c r="H34" s="596"/>
      <c r="I34" s="596"/>
      <c r="J34" s="560">
        <f>VLOOKUP(B34,'Fire EN 54'!$D$5:$I$508,6,0)</f>
        <v>5</v>
      </c>
      <c r="K34" s="560" t="e">
        <f>VLOOKUP(C34,#REF!,5,0)</f>
        <v>#REF!</v>
      </c>
      <c r="L34" s="597" t="s">
        <v>626</v>
      </c>
      <c r="M34" s="562">
        <f>VLOOKUP(B34,'Fire EN 54 FX 4,704'!$D$5:$L$500,9,0)</f>
        <v>8536901000</v>
      </c>
      <c r="N34" s="563" t="str">
        <f>VLOOKUP(B34,'Fire EN 54 FX 4,704'!$D$5:$O$500,12,0)</f>
        <v>0.45</v>
      </c>
      <c r="O34" s="568"/>
      <c r="P34" s="568"/>
      <c r="Q34" s="568"/>
      <c r="R34" s="568"/>
      <c r="S34" s="568"/>
      <c r="T34" s="568"/>
      <c r="U34" s="568"/>
      <c r="V34" s="568"/>
      <c r="W34" s="568"/>
      <c r="X34" s="568"/>
    </row>
    <row r="35" spans="1:24" s="569" customFormat="1" ht="51" customHeight="1" x14ac:dyDescent="0.15">
      <c r="A35" s="558"/>
      <c r="B35" s="554" t="s">
        <v>43</v>
      </c>
      <c r="C35" s="554" t="s">
        <v>44</v>
      </c>
      <c r="D35" s="578" t="s">
        <v>45</v>
      </c>
      <c r="E35" s="556">
        <f>VLOOKUP(B35,'Fire EN 54'!$D$5:$H$508,5,0)</f>
        <v>705</v>
      </c>
      <c r="F35" s="556" t="s">
        <v>682</v>
      </c>
      <c r="G35" s="579">
        <v>1</v>
      </c>
      <c r="H35" s="579"/>
      <c r="I35" s="579"/>
      <c r="J35" s="560">
        <f>VLOOKUP(B35,'Fire EN 54'!$D$5:$I$508,6,0)</f>
        <v>5</v>
      </c>
      <c r="K35" s="560" t="s">
        <v>600</v>
      </c>
      <c r="L35" s="580" t="s">
        <v>626</v>
      </c>
      <c r="M35" s="562">
        <f>VLOOKUP(B35,'Fire EN 54 FX 4,704'!$D$5:$L$500,9,0)</f>
        <v>8536901000</v>
      </c>
      <c r="N35" s="563" t="str">
        <f>VLOOKUP(B35,'Fire EN 54 FX 4,704'!$D$5:$O$500,12,0)</f>
        <v>0.72</v>
      </c>
      <c r="O35" s="568"/>
      <c r="P35" s="568"/>
      <c r="Q35" s="568"/>
      <c r="R35" s="568"/>
      <c r="S35" s="568"/>
      <c r="T35" s="568"/>
      <c r="U35" s="568"/>
      <c r="V35" s="568"/>
      <c r="W35" s="568"/>
      <c r="X35" s="568"/>
    </row>
    <row r="36" spans="1:24" s="48" customFormat="1" ht="11.25" x14ac:dyDescent="0.15">
      <c r="A36" s="770" t="s">
        <v>972</v>
      </c>
      <c r="B36" s="771"/>
      <c r="C36" s="771"/>
      <c r="D36" s="771"/>
      <c r="E36" s="352"/>
      <c r="F36" s="772"/>
      <c r="G36" s="772"/>
      <c r="H36" s="772"/>
      <c r="I36" s="772"/>
      <c r="J36" s="772"/>
      <c r="K36" s="772"/>
      <c r="L36" s="772"/>
      <c r="M36" s="352"/>
      <c r="N36" s="352"/>
      <c r="O36" s="43"/>
      <c r="P36" s="43"/>
      <c r="Q36" s="43"/>
      <c r="R36" s="43"/>
      <c r="S36" s="43"/>
      <c r="T36" s="43"/>
      <c r="U36" s="43"/>
      <c r="V36" s="43"/>
      <c r="W36" s="43"/>
      <c r="X36" s="43"/>
    </row>
    <row r="37" spans="1:24" s="569" customFormat="1" ht="51" customHeight="1" x14ac:dyDescent="0.15">
      <c r="A37" s="558"/>
      <c r="B37" s="554" t="s">
        <v>46</v>
      </c>
      <c r="C37" s="554" t="s">
        <v>47</v>
      </c>
      <c r="D37" s="578" t="s">
        <v>48</v>
      </c>
      <c r="E37" s="556">
        <f>VLOOKUP(B37,'Fire EN 54'!$D$5:$H$508,5,0)</f>
        <v>2467</v>
      </c>
      <c r="F37" s="556" t="s">
        <v>682</v>
      </c>
      <c r="G37" s="579">
        <v>1</v>
      </c>
      <c r="H37" s="579"/>
      <c r="I37" s="579"/>
      <c r="J37" s="560">
        <f>VLOOKUP(B37,'Fire EN 54'!$D$5:$I$508,6,0)</f>
        <v>5</v>
      </c>
      <c r="K37" s="560" t="s">
        <v>600</v>
      </c>
      <c r="L37" s="580" t="s">
        <v>626</v>
      </c>
      <c r="M37" s="562">
        <f>VLOOKUP(B37,'Fire EN 54 FX 4,704'!$D$5:$L$500,9,0)</f>
        <v>8538909999</v>
      </c>
      <c r="N37" s="563" t="str">
        <f>VLOOKUP(B37,'Fire EN 54 FX 4,704'!$D$5:$O$500,12,0)</f>
        <v>12.34</v>
      </c>
      <c r="O37" s="568"/>
      <c r="P37" s="568"/>
      <c r="Q37" s="568"/>
      <c r="R37" s="568"/>
      <c r="S37" s="568"/>
      <c r="T37" s="568"/>
      <c r="U37" s="568"/>
      <c r="V37" s="568"/>
      <c r="W37" s="568"/>
      <c r="X37" s="568"/>
    </row>
    <row r="38" spans="1:24" s="569" customFormat="1" ht="51" customHeight="1" x14ac:dyDescent="0.15">
      <c r="A38" s="558"/>
      <c r="B38" s="554" t="s">
        <v>49</v>
      </c>
      <c r="C38" s="554" t="s">
        <v>50</v>
      </c>
      <c r="D38" s="578" t="s">
        <v>51</v>
      </c>
      <c r="E38" s="556">
        <f>VLOOKUP(B38,'Fire EN 54'!$D$5:$H$508,5,0)</f>
        <v>3108</v>
      </c>
      <c r="F38" s="556" t="s">
        <v>682</v>
      </c>
      <c r="G38" s="579">
        <v>1</v>
      </c>
      <c r="H38" s="579"/>
      <c r="I38" s="579"/>
      <c r="J38" s="560">
        <f>VLOOKUP(B38,'Fire EN 54'!$D$5:$I$508,6,0)</f>
        <v>5</v>
      </c>
      <c r="K38" s="560" t="s">
        <v>600</v>
      </c>
      <c r="L38" s="580" t="s">
        <v>626</v>
      </c>
      <c r="M38" s="562">
        <f>VLOOKUP(B38,'Fire EN 54 FX 4,704'!$D$5:$L$500,9,0)</f>
        <v>8538909999</v>
      </c>
      <c r="N38" s="563" t="str">
        <f>VLOOKUP(B38,'Fire EN 54 FX 4,704'!$D$5:$O$500,12,0)</f>
        <v>13.85</v>
      </c>
      <c r="O38" s="568"/>
      <c r="P38" s="568"/>
      <c r="Q38" s="568"/>
      <c r="R38" s="568"/>
      <c r="S38" s="568"/>
      <c r="T38" s="568"/>
      <c r="U38" s="568"/>
      <c r="V38" s="568"/>
      <c r="W38" s="568"/>
      <c r="X38" s="568"/>
    </row>
    <row r="39" spans="1:24" s="569" customFormat="1" ht="51" customHeight="1" x14ac:dyDescent="0.15">
      <c r="A39" s="558"/>
      <c r="B39" s="571" t="s">
        <v>52</v>
      </c>
      <c r="C39" s="571" t="s">
        <v>53</v>
      </c>
      <c r="D39" s="572" t="s">
        <v>54</v>
      </c>
      <c r="E39" s="556">
        <f>VLOOKUP(B39,'Fire EN 54'!$D$5:$H$508,5,0)</f>
        <v>5281</v>
      </c>
      <c r="F39" s="556" t="s">
        <v>682</v>
      </c>
      <c r="G39" s="560">
        <v>1</v>
      </c>
      <c r="H39" s="560"/>
      <c r="I39" s="560"/>
      <c r="J39" s="560">
        <f>VLOOKUP(B39,'Fire EN 54'!$D$5:$I$508,6,0)</f>
        <v>5</v>
      </c>
      <c r="K39" s="580" t="s">
        <v>600</v>
      </c>
      <c r="L39" s="580" t="s">
        <v>626</v>
      </c>
      <c r="M39" s="562">
        <f>VLOOKUP(B39,'Fire EN 54 FX 4,704'!$D$5:$L$500,9,0)</f>
        <v>8538909999</v>
      </c>
      <c r="N39" s="563" t="str">
        <f>VLOOKUP(B39,'Fire EN 54 FX 4,704'!$D$5:$O$500,12,0)</f>
        <v>14.55</v>
      </c>
      <c r="O39" s="568"/>
      <c r="P39" s="568"/>
      <c r="Q39" s="568"/>
      <c r="R39" s="568"/>
      <c r="S39" s="568"/>
      <c r="T39" s="568"/>
      <c r="U39" s="568"/>
      <c r="V39" s="568"/>
      <c r="W39" s="568"/>
      <c r="X39" s="568"/>
    </row>
    <row r="40" spans="1:24" s="569" customFormat="1" ht="51" customHeight="1" x14ac:dyDescent="0.15">
      <c r="A40" s="558"/>
      <c r="B40" s="571" t="s">
        <v>55</v>
      </c>
      <c r="C40" s="571" t="s">
        <v>56</v>
      </c>
      <c r="D40" s="572" t="s">
        <v>57</v>
      </c>
      <c r="E40" s="556">
        <f>VLOOKUP(B40,'Fire EN 54'!$D$5:$H$508,5,0)</f>
        <v>1667</v>
      </c>
      <c r="F40" s="556" t="s">
        <v>682</v>
      </c>
      <c r="G40" s="560">
        <v>1</v>
      </c>
      <c r="H40" s="560"/>
      <c r="I40" s="560"/>
      <c r="J40" s="560">
        <f>VLOOKUP(B40,'Fire EN 54'!$D$5:$I$508,6,0)</f>
        <v>5</v>
      </c>
      <c r="K40" s="560" t="s">
        <v>600</v>
      </c>
      <c r="L40" s="580" t="s">
        <v>626</v>
      </c>
      <c r="M40" s="562">
        <f>VLOOKUP(B40,'Fire EN 54 FX 4,704'!$D$5:$L$500,9,0)</f>
        <v>8538909999</v>
      </c>
      <c r="N40" s="563" t="str">
        <f>VLOOKUP(B40,'Fire EN 54 FX 4,704'!$D$5:$O$500,12,0)</f>
        <v>7.723</v>
      </c>
      <c r="O40" s="568"/>
      <c r="P40" s="568"/>
      <c r="Q40" s="568"/>
      <c r="R40" s="568"/>
      <c r="S40" s="568"/>
      <c r="T40" s="568"/>
      <c r="U40" s="568"/>
      <c r="V40" s="568"/>
      <c r="W40" s="568"/>
      <c r="X40" s="568"/>
    </row>
    <row r="41" spans="1:24" s="569" customFormat="1" ht="51" customHeight="1" x14ac:dyDescent="0.15">
      <c r="A41" s="558"/>
      <c r="B41" s="571" t="s">
        <v>58</v>
      </c>
      <c r="C41" s="571" t="s">
        <v>59</v>
      </c>
      <c r="D41" s="572" t="s">
        <v>60</v>
      </c>
      <c r="E41" s="556">
        <f>VLOOKUP(B41,'Fire EN 54'!$D$5:$H$508,5,0)</f>
        <v>1927</v>
      </c>
      <c r="F41" s="556" t="s">
        <v>682</v>
      </c>
      <c r="G41" s="560">
        <v>1</v>
      </c>
      <c r="H41" s="560"/>
      <c r="I41" s="560"/>
      <c r="J41" s="560">
        <f>VLOOKUP(B41,'Fire EN 54'!$D$5:$I$508,6,0)</f>
        <v>5</v>
      </c>
      <c r="K41" s="560" t="s">
        <v>600</v>
      </c>
      <c r="L41" s="580" t="s">
        <v>626</v>
      </c>
      <c r="M41" s="562">
        <f>VLOOKUP(B41,'Fire EN 54 FX 4,704'!$D$5:$L$500,9,0)</f>
        <v>8538909999</v>
      </c>
      <c r="N41" s="563" t="str">
        <f>VLOOKUP(B41,'Fire EN 54 FX 4,704'!$D$5:$O$500,12,0)</f>
        <v>12.132</v>
      </c>
      <c r="O41" s="568"/>
      <c r="P41" s="568"/>
      <c r="Q41" s="568"/>
      <c r="R41" s="568"/>
      <c r="S41" s="568"/>
      <c r="T41" s="568"/>
      <c r="U41" s="568"/>
      <c r="V41" s="568"/>
      <c r="W41" s="568"/>
      <c r="X41" s="568"/>
    </row>
    <row r="42" spans="1:24" s="569" customFormat="1" ht="51" customHeight="1" x14ac:dyDescent="0.15">
      <c r="A42" s="558"/>
      <c r="B42" s="554" t="s">
        <v>61</v>
      </c>
      <c r="C42" s="554" t="s">
        <v>62</v>
      </c>
      <c r="D42" s="578" t="s">
        <v>63</v>
      </c>
      <c r="E42" s="556">
        <f>VLOOKUP(B42,'Fire EN 54'!$D$5:$H$508,5,0)</f>
        <v>1603</v>
      </c>
      <c r="F42" s="556" t="s">
        <v>682</v>
      </c>
      <c r="G42" s="579" t="s">
        <v>3</v>
      </c>
      <c r="H42" s="579"/>
      <c r="I42" s="579"/>
      <c r="J42" s="560">
        <f>VLOOKUP(B42,'Fire EN 54'!$D$5:$I$508,6,0)</f>
        <v>5</v>
      </c>
      <c r="K42" s="560" t="s">
        <v>600</v>
      </c>
      <c r="L42" s="580" t="s">
        <v>626</v>
      </c>
      <c r="M42" s="562">
        <f>VLOOKUP(B42,'Fire EN 54 FX 4,704'!$D$5:$L$500,9,0)</f>
        <v>8538909999</v>
      </c>
      <c r="N42" s="563" t="str">
        <f>VLOOKUP(B42,'Fire EN 54 FX 4,704'!$D$5:$O$500,12,0)</f>
        <v>7.489</v>
      </c>
      <c r="O42" s="568"/>
      <c r="P42" s="568"/>
      <c r="Q42" s="568"/>
      <c r="R42" s="568"/>
      <c r="S42" s="568"/>
      <c r="T42" s="568"/>
      <c r="U42" s="568"/>
      <c r="V42" s="568"/>
      <c r="W42" s="568"/>
      <c r="X42" s="568"/>
    </row>
    <row r="43" spans="1:24" s="569" customFormat="1" ht="51" customHeight="1" x14ac:dyDescent="0.15">
      <c r="A43" s="553"/>
      <c r="B43" s="554" t="s">
        <v>64</v>
      </c>
      <c r="C43" s="555" t="s">
        <v>65</v>
      </c>
      <c r="D43" s="578" t="s">
        <v>66</v>
      </c>
      <c r="E43" s="556">
        <f>VLOOKUP(B43,'Fire EN 54'!$D$5:$H$508,5,0)</f>
        <v>2084</v>
      </c>
      <c r="F43" s="556" t="s">
        <v>682</v>
      </c>
      <c r="G43" s="557" t="s">
        <v>3</v>
      </c>
      <c r="H43" s="557"/>
      <c r="I43" s="557"/>
      <c r="J43" s="560">
        <f>VLOOKUP(B43,'Fire EN 54'!$D$5:$I$508,6,0)</f>
        <v>5</v>
      </c>
      <c r="K43" s="560" t="s">
        <v>600</v>
      </c>
      <c r="L43" s="580" t="s">
        <v>666</v>
      </c>
      <c r="M43" s="562">
        <f>VLOOKUP(B43,'Fire EN 54 FX 4,704'!$D$5:$L$500,9,0)</f>
        <v>85189000</v>
      </c>
      <c r="N43" s="563" t="str">
        <f>VLOOKUP(B43,'Fire EN 54 FX 4,704'!$D$5:$O$500,12,0)</f>
        <v>0.86</v>
      </c>
      <c r="O43" s="568"/>
      <c r="P43" s="568"/>
      <c r="Q43" s="568"/>
      <c r="R43" s="568"/>
      <c r="S43" s="568"/>
      <c r="T43" s="568"/>
      <c r="U43" s="568"/>
      <c r="V43" s="568"/>
      <c r="W43" s="568"/>
      <c r="X43" s="568"/>
    </row>
    <row r="44" spans="1:24" s="569" customFormat="1" ht="51" customHeight="1" x14ac:dyDescent="0.15">
      <c r="A44" s="558"/>
      <c r="B44" s="554" t="s">
        <v>67</v>
      </c>
      <c r="C44" s="554" t="s">
        <v>68</v>
      </c>
      <c r="D44" s="578" t="s">
        <v>69</v>
      </c>
      <c r="E44" s="556">
        <f>VLOOKUP(B44,'Fire EN 54'!$D$5:$H$508,5,0)</f>
        <v>839</v>
      </c>
      <c r="F44" s="556" t="s">
        <v>682</v>
      </c>
      <c r="G44" s="579">
        <v>1</v>
      </c>
      <c r="H44" s="579"/>
      <c r="I44" s="579"/>
      <c r="J44" s="560">
        <f>VLOOKUP(B44,'Fire EN 54'!$D$5:$I$508,6,0)</f>
        <v>5</v>
      </c>
      <c r="K44" s="560" t="s">
        <v>600</v>
      </c>
      <c r="L44" s="580" t="s">
        <v>626</v>
      </c>
      <c r="M44" s="562">
        <f>VLOOKUP(B44,'Fire EN 54 FX 4,704'!$D$5:$L$500,9,0)</f>
        <v>3926909790</v>
      </c>
      <c r="N44" s="563" t="str">
        <f>VLOOKUP(B44,'Fire EN 54 FX 4,704'!$D$5:$O$500,12,0)</f>
        <v>4.822</v>
      </c>
      <c r="O44" s="568"/>
      <c r="P44" s="568"/>
      <c r="Q44" s="568"/>
      <c r="R44" s="568"/>
      <c r="S44" s="568"/>
      <c r="T44" s="568"/>
      <c r="U44" s="568"/>
      <c r="V44" s="568"/>
      <c r="W44" s="568"/>
      <c r="X44" s="568"/>
    </row>
    <row r="45" spans="1:24" s="569" customFormat="1" ht="51" customHeight="1" x14ac:dyDescent="0.15">
      <c r="A45" s="558"/>
      <c r="B45" s="554" t="s">
        <v>70</v>
      </c>
      <c r="C45" s="554" t="s">
        <v>71</v>
      </c>
      <c r="D45" s="578" t="s">
        <v>72</v>
      </c>
      <c r="E45" s="556">
        <f>VLOOKUP(B45,'Fire EN 54'!$D$5:$H$508,5,0)</f>
        <v>617</v>
      </c>
      <c r="F45" s="556" t="s">
        <v>682</v>
      </c>
      <c r="G45" s="579">
        <v>1</v>
      </c>
      <c r="H45" s="579"/>
      <c r="I45" s="579"/>
      <c r="J45" s="560">
        <f>VLOOKUP(B45,'Fire EN 54'!$D$5:$I$508,6,0)</f>
        <v>5</v>
      </c>
      <c r="K45" s="560" t="s">
        <v>600</v>
      </c>
      <c r="L45" s="580" t="s">
        <v>626</v>
      </c>
      <c r="M45" s="562">
        <f>VLOOKUP(B45,'Fire EN 54 FX 4,704'!$D$5:$L$500,9,0)</f>
        <v>3926909790</v>
      </c>
      <c r="N45" s="563" t="str">
        <f>VLOOKUP(B45,'Fire EN 54 FX 4,704'!$D$5:$O$500,12,0)</f>
        <v>4.137</v>
      </c>
      <c r="O45" s="568"/>
      <c r="P45" s="568"/>
      <c r="Q45" s="568"/>
      <c r="R45" s="568"/>
      <c r="S45" s="568"/>
      <c r="T45" s="568"/>
      <c r="U45" s="568"/>
      <c r="V45" s="568"/>
      <c r="W45" s="568"/>
      <c r="X45" s="568"/>
    </row>
    <row r="46" spans="1:24" s="569" customFormat="1" ht="51" customHeight="1" x14ac:dyDescent="0.15">
      <c r="A46" s="558"/>
      <c r="B46" s="554" t="s">
        <v>73</v>
      </c>
      <c r="C46" s="554" t="s">
        <v>74</v>
      </c>
      <c r="D46" s="578" t="s">
        <v>75</v>
      </c>
      <c r="E46" s="556">
        <f>VLOOKUP(B46,'Fire EN 54'!$D$5:$H$508,5,0)</f>
        <v>493</v>
      </c>
      <c r="F46" s="556" t="s">
        <v>682</v>
      </c>
      <c r="G46" s="579" t="s">
        <v>3</v>
      </c>
      <c r="H46" s="579"/>
      <c r="I46" s="579"/>
      <c r="J46" s="560">
        <f>VLOOKUP(B46,'Fire EN 54'!$D$5:$I$508,6,0)</f>
        <v>5</v>
      </c>
      <c r="K46" s="560" t="s">
        <v>600</v>
      </c>
      <c r="L46" s="580" t="s">
        <v>626</v>
      </c>
      <c r="M46" s="562">
        <f>VLOOKUP(B46,'Fire EN 54 FX 4,704'!$D$5:$L$500,9,0)</f>
        <v>3926909790</v>
      </c>
      <c r="N46" s="563" t="str">
        <f>VLOOKUP(B46,'Fire EN 54 FX 4,704'!$D$5:$O$500,12,0)</f>
        <v>2.362</v>
      </c>
      <c r="O46" s="568"/>
      <c r="P46" s="568"/>
      <c r="Q46" s="568"/>
      <c r="R46" s="568"/>
      <c r="S46" s="568"/>
      <c r="T46" s="568"/>
      <c r="U46" s="568"/>
      <c r="V46" s="568"/>
      <c r="W46" s="568"/>
      <c r="X46" s="568"/>
    </row>
    <row r="47" spans="1:24" s="569" customFormat="1" ht="51" customHeight="1" x14ac:dyDescent="0.15">
      <c r="A47" s="558"/>
      <c r="B47" s="554" t="s">
        <v>76</v>
      </c>
      <c r="C47" s="554" t="s">
        <v>77</v>
      </c>
      <c r="D47" s="572" t="s">
        <v>78</v>
      </c>
      <c r="E47" s="556">
        <f>VLOOKUP(B47,'Fire EN 54'!$D$5:$H$508,5,0)</f>
        <v>663</v>
      </c>
      <c r="F47" s="556" t="s">
        <v>682</v>
      </c>
      <c r="G47" s="579" t="s">
        <v>3</v>
      </c>
      <c r="H47" s="579"/>
      <c r="I47" s="579"/>
      <c r="J47" s="560">
        <f>VLOOKUP(B47,'Fire EN 54'!$D$5:$I$508,6,0)</f>
        <v>5</v>
      </c>
      <c r="K47" s="560" t="s">
        <v>600</v>
      </c>
      <c r="L47" s="580" t="s">
        <v>626</v>
      </c>
      <c r="M47" s="562">
        <f>VLOOKUP(B47,'Fire EN 54 FX 4,704'!$D$5:$L$500,9,0)</f>
        <v>7326909890</v>
      </c>
      <c r="N47" s="563" t="str">
        <f>VLOOKUP(B47,'Fire EN 54 FX 4,704'!$D$5:$O$500,12,0)</f>
        <v>4.813</v>
      </c>
      <c r="O47" s="568"/>
      <c r="P47" s="568"/>
      <c r="Q47" s="568"/>
      <c r="R47" s="568"/>
      <c r="S47" s="568"/>
      <c r="T47" s="568"/>
      <c r="U47" s="568"/>
      <c r="V47" s="568"/>
      <c r="W47" s="568"/>
      <c r="X47" s="568"/>
    </row>
    <row r="48" spans="1:24" s="569" customFormat="1" ht="51" customHeight="1" x14ac:dyDescent="0.15">
      <c r="A48" s="558"/>
      <c r="B48" s="554" t="s">
        <v>79</v>
      </c>
      <c r="C48" s="554" t="s">
        <v>80</v>
      </c>
      <c r="D48" s="572" t="s">
        <v>81</v>
      </c>
      <c r="E48" s="556">
        <f>VLOOKUP(B48,'Fire EN 54'!$D$5:$H$508,5,0)</f>
        <v>518</v>
      </c>
      <c r="F48" s="556" t="s">
        <v>682</v>
      </c>
      <c r="G48" s="579" t="s">
        <v>3</v>
      </c>
      <c r="H48" s="579"/>
      <c r="I48" s="579"/>
      <c r="J48" s="560">
        <f>VLOOKUP(B48,'Fire EN 54'!$D$5:$I$508,6,0)</f>
        <v>5</v>
      </c>
      <c r="K48" s="560" t="s">
        <v>600</v>
      </c>
      <c r="L48" s="580" t="s">
        <v>626</v>
      </c>
      <c r="M48" s="562">
        <f>VLOOKUP(B48,'Fire EN 54 FX 4,704'!$D$5:$L$500,9,0)</f>
        <v>7326909890</v>
      </c>
      <c r="N48" s="563" t="str">
        <f>VLOOKUP(B48,'Fire EN 54 FX 4,704'!$D$5:$O$500,12,0)</f>
        <v>4.778</v>
      </c>
      <c r="O48" s="568"/>
      <c r="P48" s="568"/>
      <c r="Q48" s="568"/>
      <c r="R48" s="568"/>
      <c r="S48" s="568"/>
      <c r="T48" s="568"/>
      <c r="U48" s="568"/>
      <c r="V48" s="568"/>
      <c r="W48" s="568"/>
      <c r="X48" s="568"/>
    </row>
    <row r="49" spans="1:24" s="569" customFormat="1" ht="51" customHeight="1" x14ac:dyDescent="0.15">
      <c r="A49" s="558"/>
      <c r="B49" s="554" t="s">
        <v>82</v>
      </c>
      <c r="C49" s="554" t="s">
        <v>83</v>
      </c>
      <c r="D49" s="572" t="s">
        <v>84</v>
      </c>
      <c r="E49" s="556">
        <f>VLOOKUP(B49,'Fire EN 54'!$D$5:$H$508,5,0)</f>
        <v>456</v>
      </c>
      <c r="F49" s="556" t="s">
        <v>682</v>
      </c>
      <c r="G49" s="579" t="s">
        <v>3</v>
      </c>
      <c r="H49" s="579"/>
      <c r="I49" s="579"/>
      <c r="J49" s="560">
        <f>VLOOKUP(B49,'Fire EN 54'!$D$5:$I$508,6,0)</f>
        <v>5</v>
      </c>
      <c r="K49" s="560" t="s">
        <v>600</v>
      </c>
      <c r="L49" s="580" t="s">
        <v>626</v>
      </c>
      <c r="M49" s="562">
        <f>VLOOKUP(B49,'Fire EN 54 FX 4,704'!$D$5:$L$500,9,0)</f>
        <v>3926909790</v>
      </c>
      <c r="N49" s="563" t="str">
        <f>VLOOKUP(B49,'Fire EN 54 FX 4,704'!$D$5:$O$500,12,0)</f>
        <v>3.14</v>
      </c>
      <c r="O49" s="568"/>
      <c r="P49" s="568"/>
      <c r="Q49" s="568"/>
      <c r="R49" s="568"/>
      <c r="S49" s="568"/>
      <c r="T49" s="568"/>
      <c r="U49" s="568"/>
      <c r="V49" s="568"/>
      <c r="W49" s="568"/>
      <c r="X49" s="568"/>
    </row>
    <row r="50" spans="1:24" s="565" customFormat="1" ht="51" customHeight="1" x14ac:dyDescent="0.15">
      <c r="A50" s="553"/>
      <c r="B50" s="554" t="s">
        <v>85</v>
      </c>
      <c r="C50" s="554" t="s">
        <v>86</v>
      </c>
      <c r="D50" s="578" t="s">
        <v>87</v>
      </c>
      <c r="E50" s="556">
        <f>VLOOKUP(B50,'Fire EN 54'!$D$5:$H$508,5,0)</f>
        <v>83</v>
      </c>
      <c r="F50" s="556" t="s">
        <v>682</v>
      </c>
      <c r="G50" s="579">
        <v>1</v>
      </c>
      <c r="H50" s="579"/>
      <c r="I50" s="579"/>
      <c r="J50" s="560">
        <f>VLOOKUP(B50,'Fire EN 54'!$D$5:$I$508,6,0)</f>
        <v>5</v>
      </c>
      <c r="K50" s="560" t="s">
        <v>600</v>
      </c>
      <c r="L50" s="580" t="s">
        <v>626</v>
      </c>
      <c r="M50" s="562">
        <f>VLOOKUP(B50,'Fire EN 54 FX 4,704'!$D$5:$L$500,9,0)</f>
        <v>3926909790</v>
      </c>
      <c r="N50" s="563" t="str">
        <f>VLOOKUP(B50,'Fire EN 54 FX 4,704'!$D$5:$O$500,12,0)</f>
        <v>0.1</v>
      </c>
      <c r="O50" s="564"/>
      <c r="P50" s="564"/>
      <c r="Q50" s="564"/>
      <c r="R50" s="564"/>
      <c r="S50" s="564"/>
      <c r="T50" s="564"/>
      <c r="U50" s="564"/>
      <c r="V50" s="564"/>
      <c r="W50" s="564"/>
      <c r="X50" s="564"/>
    </row>
    <row r="51" spans="1:24" s="565" customFormat="1" ht="33.75" customHeight="1" x14ac:dyDescent="0.15">
      <c r="A51" s="553"/>
      <c r="B51" s="554" t="s">
        <v>88</v>
      </c>
      <c r="C51" s="554" t="s">
        <v>89</v>
      </c>
      <c r="D51" s="578" t="s">
        <v>90</v>
      </c>
      <c r="E51" s="556">
        <f>VLOOKUP(B51,'Fire EN 54'!$D$5:$H$508,5,0)</f>
        <v>414</v>
      </c>
      <c r="F51" s="556" t="s">
        <v>682</v>
      </c>
      <c r="G51" s="579" t="s">
        <v>3</v>
      </c>
      <c r="H51" s="579"/>
      <c r="I51" s="579"/>
      <c r="J51" s="560">
        <f>VLOOKUP(B51,'Fire EN 54'!$D$5:$I$508,6,0)</f>
        <v>5</v>
      </c>
      <c r="K51" s="560" t="s">
        <v>600</v>
      </c>
      <c r="L51" s="580" t="s">
        <v>626</v>
      </c>
      <c r="M51" s="562">
        <f>VLOOKUP(B51,'Fire EN 54 FX 4,704'!$D$5:$L$500,9,0)</f>
        <v>7326909890</v>
      </c>
      <c r="N51" s="563" t="str">
        <f>VLOOKUP(B51,'Fire EN 54 FX 4,704'!$D$5:$O$500,12,0)</f>
        <v>0.111</v>
      </c>
      <c r="O51" s="564"/>
      <c r="P51" s="564"/>
      <c r="Q51" s="564"/>
      <c r="R51" s="564"/>
      <c r="S51" s="564"/>
      <c r="T51" s="564"/>
      <c r="U51" s="564"/>
      <c r="V51" s="564"/>
      <c r="W51" s="564"/>
      <c r="X51" s="564"/>
    </row>
    <row r="52" spans="1:24" s="48" customFormat="1" ht="11.25" x14ac:dyDescent="0.15">
      <c r="A52" s="770" t="s">
        <v>973</v>
      </c>
      <c r="B52" s="771"/>
      <c r="C52" s="771"/>
      <c r="D52" s="771"/>
      <c r="E52" s="352"/>
      <c r="F52" s="772"/>
      <c r="G52" s="772"/>
      <c r="H52" s="772"/>
      <c r="I52" s="772"/>
      <c r="J52" s="772"/>
      <c r="K52" s="772"/>
      <c r="L52" s="772"/>
      <c r="M52" s="352"/>
      <c r="N52" s="352"/>
      <c r="O52" s="43"/>
      <c r="P52" s="43"/>
      <c r="Q52" s="43"/>
      <c r="R52" s="43"/>
      <c r="S52" s="43"/>
      <c r="T52" s="43"/>
      <c r="U52" s="43"/>
      <c r="V52" s="43"/>
      <c r="W52" s="43"/>
      <c r="X52" s="43"/>
    </row>
    <row r="53" spans="1:24" s="569" customFormat="1" ht="51" customHeight="1" x14ac:dyDescent="0.15">
      <c r="A53" s="558"/>
      <c r="B53" s="554" t="s">
        <v>91</v>
      </c>
      <c r="C53" s="554" t="s">
        <v>92</v>
      </c>
      <c r="D53" s="578" t="s">
        <v>93</v>
      </c>
      <c r="E53" s="556">
        <f>VLOOKUP(B53,'Fire EN 54'!$D$5:$H$508,5,0)</f>
        <v>2072</v>
      </c>
      <c r="F53" s="556" t="s">
        <v>682</v>
      </c>
      <c r="G53" s="579">
        <v>1</v>
      </c>
      <c r="H53" s="579"/>
      <c r="I53" s="579"/>
      <c r="J53" s="560">
        <f>VLOOKUP(B53,'Fire EN 54'!$D$5:$I$508,6,0)</f>
        <v>5</v>
      </c>
      <c r="K53" s="560" t="s">
        <v>600</v>
      </c>
      <c r="L53" s="580" t="s">
        <v>626</v>
      </c>
      <c r="M53" s="562">
        <f>VLOOKUP(B53,'Fire EN 54 FX 4,704'!$D$5:$L$500,9,0)</f>
        <v>8529904900</v>
      </c>
      <c r="N53" s="563" t="str">
        <f>VLOOKUP(B53,'Fire EN 54 FX 4,704'!$D$5:$O$500,12,0)</f>
        <v>13.581</v>
      </c>
      <c r="O53" s="568"/>
      <c r="P53" s="568"/>
      <c r="Q53" s="568"/>
      <c r="R53" s="568"/>
      <c r="S53" s="568"/>
      <c r="T53" s="568"/>
      <c r="U53" s="568"/>
      <c r="V53" s="568"/>
      <c r="W53" s="568"/>
      <c r="X53" s="568"/>
    </row>
    <row r="54" spans="1:24" s="569" customFormat="1" ht="51" customHeight="1" x14ac:dyDescent="0.15">
      <c r="A54" s="558"/>
      <c r="B54" s="554" t="s">
        <v>94</v>
      </c>
      <c r="C54" s="554" t="s">
        <v>95</v>
      </c>
      <c r="D54" s="578" t="s">
        <v>96</v>
      </c>
      <c r="E54" s="556">
        <f>VLOOKUP(B54,'Fire EN 54'!$D$5:$H$508,5,0)</f>
        <v>3108</v>
      </c>
      <c r="F54" s="556" t="s">
        <v>682</v>
      </c>
      <c r="G54" s="560">
        <v>1</v>
      </c>
      <c r="H54" s="560"/>
      <c r="I54" s="560"/>
      <c r="J54" s="560">
        <f>VLOOKUP(B54,'Fire EN 54'!$D$5:$I$508,6,0)</f>
        <v>5</v>
      </c>
      <c r="K54" s="560" t="s">
        <v>600</v>
      </c>
      <c r="L54" s="580" t="s">
        <v>626</v>
      </c>
      <c r="M54" s="562">
        <f>VLOOKUP(B54,'Fire EN 54 FX 4,704'!$D$5:$L$500,9,0)</f>
        <v>8529904900</v>
      </c>
      <c r="N54" s="563" t="str">
        <f>VLOOKUP(B54,'Fire EN 54 FX 4,704'!$D$5:$O$500,12,0)</f>
        <v>17.11</v>
      </c>
      <c r="O54" s="568"/>
      <c r="P54" s="568"/>
      <c r="Q54" s="568"/>
      <c r="R54" s="568"/>
      <c r="S54" s="568"/>
      <c r="T54" s="568"/>
      <c r="U54" s="568"/>
      <c r="V54" s="568"/>
      <c r="W54" s="568"/>
      <c r="X54" s="568"/>
    </row>
    <row r="55" spans="1:24" s="569" customFormat="1" ht="51" customHeight="1" x14ac:dyDescent="0.15">
      <c r="A55" s="558"/>
      <c r="B55" s="554" t="s">
        <v>97</v>
      </c>
      <c r="C55" s="554" t="s">
        <v>98</v>
      </c>
      <c r="D55" s="578" t="s">
        <v>99</v>
      </c>
      <c r="E55" s="556">
        <f>VLOOKUP(B55,'Fire EN 54'!$D$5:$H$508,5,0)</f>
        <v>5281</v>
      </c>
      <c r="F55" s="556" t="s">
        <v>682</v>
      </c>
      <c r="G55" s="560" t="s">
        <v>3</v>
      </c>
      <c r="H55" s="560"/>
      <c r="I55" s="560"/>
      <c r="J55" s="560">
        <f>VLOOKUP(B55,'Fire EN 54'!$D$5:$I$508,6,0)</f>
        <v>5</v>
      </c>
      <c r="K55" s="557" t="s">
        <v>600</v>
      </c>
      <c r="L55" s="580" t="s">
        <v>626</v>
      </c>
      <c r="M55" s="562">
        <f>VLOOKUP(B55,'Fire EN 54 FX 4,704'!$D$5:$L$500,9,0)</f>
        <v>8529904900</v>
      </c>
      <c r="N55" s="563" t="str">
        <f>VLOOKUP(B55,'Fire EN 54 FX 4,704'!$D$5:$O$500,12,0)</f>
        <v>18.144</v>
      </c>
      <c r="O55" s="568"/>
      <c r="P55" s="568"/>
      <c r="Q55" s="568"/>
      <c r="R55" s="568"/>
      <c r="S55" s="568"/>
      <c r="T55" s="568"/>
      <c r="U55" s="568"/>
      <c r="V55" s="568"/>
      <c r="W55" s="568"/>
      <c r="X55" s="568"/>
    </row>
    <row r="56" spans="1:24" s="569" customFormat="1" ht="57.75" customHeight="1" x14ac:dyDescent="0.15">
      <c r="A56" s="558"/>
      <c r="B56" s="554" t="s">
        <v>100</v>
      </c>
      <c r="C56" s="554" t="s">
        <v>101</v>
      </c>
      <c r="D56" s="578" t="s">
        <v>102</v>
      </c>
      <c r="E56" s="556">
        <f>VLOOKUP(B56,'Fire EN 54'!$D$5:$H$508,5,0)</f>
        <v>2291</v>
      </c>
      <c r="F56" s="556" t="s">
        <v>682</v>
      </c>
      <c r="G56" s="579" t="s">
        <v>3</v>
      </c>
      <c r="H56" s="579"/>
      <c r="I56" s="579"/>
      <c r="J56" s="560">
        <f>VLOOKUP(B56,'Fire EN 54'!$D$5:$I$508,6,0)</f>
        <v>5</v>
      </c>
      <c r="K56" s="560" t="s">
        <v>600</v>
      </c>
      <c r="L56" s="580" t="s">
        <v>626</v>
      </c>
      <c r="M56" s="562">
        <f>VLOOKUP(B56,'Fire EN 54 FX 4,704'!$D$5:$L$500,9,0)</f>
        <v>3926909790</v>
      </c>
      <c r="N56" s="563" t="str">
        <f>VLOOKUP(B56,'Fire EN 54 FX 4,704'!$D$5:$O$500,12,0)</f>
        <v>7.452</v>
      </c>
      <c r="O56" s="568"/>
      <c r="P56" s="568"/>
      <c r="Q56" s="568"/>
      <c r="R56" s="568"/>
      <c r="S56" s="568"/>
      <c r="T56" s="568"/>
      <c r="U56" s="568"/>
      <c r="V56" s="568"/>
      <c r="W56" s="568"/>
      <c r="X56" s="568"/>
    </row>
    <row r="57" spans="1:24" s="569" customFormat="1" ht="99" customHeight="1" x14ac:dyDescent="0.15">
      <c r="A57" s="558"/>
      <c r="B57" s="554" t="s">
        <v>103</v>
      </c>
      <c r="C57" s="554" t="s">
        <v>104</v>
      </c>
      <c r="D57" s="578" t="s">
        <v>105</v>
      </c>
      <c r="E57" s="556">
        <f>VLOOKUP(B57,'Fire EN 54'!$D$5:$H$508,5,0)</f>
        <v>3108</v>
      </c>
      <c r="F57" s="556" t="s">
        <v>682</v>
      </c>
      <c r="G57" s="579" t="s">
        <v>3</v>
      </c>
      <c r="H57" s="579"/>
      <c r="I57" s="579"/>
      <c r="J57" s="560">
        <f>VLOOKUP(B57,'Fire EN 54'!$D$5:$I$508,6,0)</f>
        <v>5</v>
      </c>
      <c r="K57" s="560" t="s">
        <v>600</v>
      </c>
      <c r="L57" s="580" t="s">
        <v>626</v>
      </c>
      <c r="M57" s="562">
        <f>VLOOKUP(B57,'Fire EN 54 FX 4,704'!$D$5:$L$500,9,0)</f>
        <v>3926909790</v>
      </c>
      <c r="N57" s="563" t="str">
        <f>VLOOKUP(B57,'Fire EN 54 FX 4,704'!$D$5:$O$500,12,0)</f>
        <v>12.511</v>
      </c>
      <c r="O57" s="568"/>
      <c r="P57" s="568"/>
      <c r="Q57" s="568"/>
      <c r="R57" s="568"/>
      <c r="S57" s="568"/>
      <c r="T57" s="568"/>
      <c r="U57" s="568"/>
      <c r="V57" s="568"/>
      <c r="W57" s="568"/>
      <c r="X57" s="568"/>
    </row>
    <row r="58" spans="1:24" s="48" customFormat="1" ht="11.25" x14ac:dyDescent="0.15">
      <c r="A58" s="770" t="s">
        <v>974</v>
      </c>
      <c r="B58" s="771"/>
      <c r="C58" s="771"/>
      <c r="D58" s="771"/>
      <c r="E58" s="352"/>
      <c r="F58" s="772"/>
      <c r="G58" s="772"/>
      <c r="H58" s="772"/>
      <c r="I58" s="772"/>
      <c r="J58" s="772"/>
      <c r="K58" s="772"/>
      <c r="L58" s="772"/>
      <c r="M58" s="352"/>
      <c r="N58" s="352"/>
      <c r="O58" s="43"/>
      <c r="P58" s="43"/>
      <c r="Q58" s="43"/>
      <c r="R58" s="43"/>
      <c r="S58" s="43"/>
      <c r="T58" s="43"/>
      <c r="U58" s="43"/>
      <c r="V58" s="43"/>
      <c r="W58" s="43"/>
      <c r="X58" s="43"/>
    </row>
    <row r="59" spans="1:24" s="569" customFormat="1" ht="51" customHeight="1" x14ac:dyDescent="0.15">
      <c r="A59" s="558"/>
      <c r="B59" s="554" t="s">
        <v>106</v>
      </c>
      <c r="C59" s="554" t="s">
        <v>673</v>
      </c>
      <c r="D59" s="578" t="s">
        <v>107</v>
      </c>
      <c r="E59" s="556">
        <f>VLOOKUP(B59,'Fire EN 54'!$D$5:$H$508,5,0)</f>
        <v>2031</v>
      </c>
      <c r="F59" s="556" t="s">
        <v>682</v>
      </c>
      <c r="G59" s="579">
        <v>1</v>
      </c>
      <c r="H59" s="579"/>
      <c r="I59" s="579"/>
      <c r="J59" s="559">
        <f>VLOOKUP(B59,'Fire EN 54'!$D$5:$I$508,6,0)</f>
        <v>5</v>
      </c>
      <c r="K59" s="566" t="s">
        <v>600</v>
      </c>
      <c r="L59" s="580" t="s">
        <v>626</v>
      </c>
      <c r="M59" s="562">
        <f>VLOOKUP(B59,'Fire EN 54 FX 4,704'!$D$5:$L$500,9,0)</f>
        <v>8504403090</v>
      </c>
      <c r="N59" s="563" t="str">
        <f>VLOOKUP(B59,'Fire EN 54 FX 4,704'!$D$5:$O$500,12,0)</f>
        <v>0.97</v>
      </c>
      <c r="O59" s="568"/>
      <c r="P59" s="568"/>
      <c r="Q59" s="568"/>
      <c r="R59" s="568"/>
      <c r="S59" s="568"/>
      <c r="T59" s="568"/>
      <c r="U59" s="568"/>
      <c r="V59" s="568"/>
      <c r="W59" s="568"/>
      <c r="X59" s="568"/>
    </row>
    <row r="60" spans="1:24" s="569" customFormat="1" ht="51" customHeight="1" x14ac:dyDescent="0.15">
      <c r="A60" s="558"/>
      <c r="B60" s="554" t="s">
        <v>108</v>
      </c>
      <c r="C60" s="554" t="s">
        <v>109</v>
      </c>
      <c r="D60" s="578" t="s">
        <v>110</v>
      </c>
      <c r="E60" s="556">
        <f>VLOOKUP(B60,'Fire EN 54'!$D$5:$H$508,5,0)</f>
        <v>104</v>
      </c>
      <c r="F60" s="556" t="s">
        <v>682</v>
      </c>
      <c r="G60" s="560" t="s">
        <v>3</v>
      </c>
      <c r="H60" s="560"/>
      <c r="I60" s="560"/>
      <c r="J60" s="559">
        <f>VLOOKUP(B60,'Fire EN 54'!$D$5:$I$508,6,0)</f>
        <v>5</v>
      </c>
      <c r="K60" s="560" t="s">
        <v>600</v>
      </c>
      <c r="L60" s="580" t="s">
        <v>626</v>
      </c>
      <c r="M60" s="562">
        <f>VLOOKUP(B60,'Fire EN 54 FX 4,704'!$D$5:$L$500,9,0)</f>
        <v>8544429090</v>
      </c>
      <c r="N60" s="563" t="str">
        <f>VLOOKUP(B60,'Fire EN 54 FX 4,704'!$D$5:$O$500,12,0)</f>
        <v>0.198</v>
      </c>
      <c r="O60" s="568"/>
      <c r="P60" s="568"/>
      <c r="Q60" s="568"/>
      <c r="R60" s="568"/>
      <c r="S60" s="568"/>
      <c r="T60" s="568"/>
      <c r="U60" s="568"/>
      <c r="V60" s="568"/>
      <c r="W60" s="568"/>
      <c r="X60" s="568"/>
    </row>
    <row r="61" spans="1:24" s="569" customFormat="1" ht="54.75" customHeight="1" x14ac:dyDescent="0.15">
      <c r="A61" s="558"/>
      <c r="B61" s="555" t="s">
        <v>111</v>
      </c>
      <c r="C61" s="555" t="s">
        <v>112</v>
      </c>
      <c r="D61" s="578" t="s">
        <v>113</v>
      </c>
      <c r="E61" s="556">
        <f>VLOOKUP(B61,'Fire EN 54'!$D$5:$H$508,5,0)</f>
        <v>456</v>
      </c>
      <c r="F61" s="556" t="s">
        <v>682</v>
      </c>
      <c r="G61" s="579" t="s">
        <v>3</v>
      </c>
      <c r="H61" s="579"/>
      <c r="I61" s="579"/>
      <c r="J61" s="559">
        <f>VLOOKUP(B61,'Fire EN 54'!$D$5:$I$508,6,0)</f>
        <v>5</v>
      </c>
      <c r="K61" s="560" t="s">
        <v>600</v>
      </c>
      <c r="L61" s="580" t="s">
        <v>626</v>
      </c>
      <c r="M61" s="562">
        <f>VLOOKUP(B61,'Fire EN 54 FX 4,704'!$D$5:$L$500,9,0)</f>
        <v>3926909790</v>
      </c>
      <c r="N61" s="563" t="str">
        <f>VLOOKUP(B61,'Fire EN 54 FX 4,704'!$D$5:$O$500,12,0)</f>
        <v>1.03</v>
      </c>
      <c r="O61" s="568"/>
      <c r="P61" s="568"/>
      <c r="Q61" s="568"/>
      <c r="R61" s="568"/>
      <c r="S61" s="568"/>
      <c r="T61" s="568"/>
      <c r="U61" s="568"/>
      <c r="V61" s="568"/>
      <c r="W61" s="568"/>
      <c r="X61" s="568"/>
    </row>
    <row r="62" spans="1:24" s="569" customFormat="1" ht="51" customHeight="1" x14ac:dyDescent="0.15">
      <c r="A62" s="558"/>
      <c r="B62" s="555" t="s">
        <v>114</v>
      </c>
      <c r="C62" s="555" t="s">
        <v>115</v>
      </c>
      <c r="D62" s="578" t="s">
        <v>116</v>
      </c>
      <c r="E62" s="556">
        <f>VLOOKUP(B62,'Fire EN 54'!$D$5:$H$508,5,0)</f>
        <v>580</v>
      </c>
      <c r="F62" s="556" t="s">
        <v>682</v>
      </c>
      <c r="G62" s="579">
        <v>1</v>
      </c>
      <c r="H62" s="579"/>
      <c r="I62" s="579"/>
      <c r="J62" s="559">
        <f>VLOOKUP(B62,'Fire EN 54'!$D$5:$I$508,6,0)</f>
        <v>5</v>
      </c>
      <c r="K62" s="560" t="s">
        <v>600</v>
      </c>
      <c r="L62" s="580" t="s">
        <v>626</v>
      </c>
      <c r="M62" s="562">
        <f>VLOOKUP(B62,'Fire EN 54 FX 4,704'!$D$5:$L$500,9,0)</f>
        <v>3926909790</v>
      </c>
      <c r="N62" s="563" t="str">
        <f>VLOOKUP(B62,'Fire EN 54 FX 4,704'!$D$5:$O$500,12,0)</f>
        <v>0.798</v>
      </c>
      <c r="O62" s="568"/>
      <c r="P62" s="568"/>
      <c r="Q62" s="568"/>
      <c r="R62" s="568"/>
      <c r="S62" s="568"/>
      <c r="T62" s="568"/>
      <c r="U62" s="568"/>
      <c r="V62" s="568"/>
      <c r="W62" s="568"/>
      <c r="X62" s="568"/>
    </row>
    <row r="63" spans="1:24" s="48" customFormat="1" ht="11.25" x14ac:dyDescent="0.15">
      <c r="A63" s="770" t="s">
        <v>974</v>
      </c>
      <c r="B63" s="771"/>
      <c r="C63" s="771"/>
      <c r="D63" s="771"/>
      <c r="E63" s="352"/>
      <c r="F63" s="772"/>
      <c r="G63" s="772"/>
      <c r="H63" s="772"/>
      <c r="I63" s="772"/>
      <c r="J63" s="772"/>
      <c r="K63" s="772"/>
      <c r="L63" s="772"/>
      <c r="M63" s="352"/>
      <c r="N63" s="352"/>
      <c r="O63" s="43"/>
      <c r="P63" s="43"/>
      <c r="Q63" s="43"/>
      <c r="R63" s="43"/>
      <c r="S63" s="43"/>
      <c r="T63" s="43"/>
      <c r="U63" s="43"/>
      <c r="V63" s="43"/>
      <c r="W63" s="43"/>
      <c r="X63" s="43"/>
    </row>
    <row r="64" spans="1:24" s="608" customFormat="1" ht="51" customHeight="1" x14ac:dyDescent="0.15">
      <c r="A64" s="598"/>
      <c r="B64" s="599" t="s">
        <v>117</v>
      </c>
      <c r="C64" s="599" t="s">
        <v>118</v>
      </c>
      <c r="D64" s="600" t="s">
        <v>119</v>
      </c>
      <c r="E64" s="601">
        <f>VLOOKUP(B64,'Fire EN 54'!$D$5:$H$508,5,0)</f>
        <v>135</v>
      </c>
      <c r="F64" s="601" t="s">
        <v>682</v>
      </c>
      <c r="G64" s="602">
        <v>1</v>
      </c>
      <c r="H64" s="602"/>
      <c r="I64" s="602"/>
      <c r="J64" s="560">
        <f>VLOOKUP(B64,'Fire EN 54'!$D$5:$I$508,6,0)</f>
        <v>5</v>
      </c>
      <c r="K64" s="603" t="s">
        <v>600</v>
      </c>
      <c r="L64" s="604" t="s">
        <v>626</v>
      </c>
      <c r="M64" s="605">
        <f>VLOOKUP(B64,'Fire EN 54 FX 4,704'!$D$5:$L$500,9,0)</f>
        <v>8544429090</v>
      </c>
      <c r="N64" s="606" t="str">
        <f>VLOOKUP(B64,'Fire EN 54 FX 4,704'!$D$5:$O$500,12,0)</f>
        <v>0.198</v>
      </c>
      <c r="O64" s="607"/>
      <c r="P64" s="607"/>
      <c r="Q64" s="607"/>
      <c r="R64" s="607"/>
      <c r="S64" s="607"/>
      <c r="T64" s="607"/>
      <c r="U64" s="607"/>
      <c r="V64" s="607"/>
      <c r="W64" s="607"/>
      <c r="X64" s="607"/>
    </row>
    <row r="65" spans="1:164" s="608" customFormat="1" ht="51" customHeight="1" x14ac:dyDescent="0.15">
      <c r="A65" s="598"/>
      <c r="B65" s="599" t="s">
        <v>982</v>
      </c>
      <c r="C65" s="599" t="s">
        <v>980</v>
      </c>
      <c r="D65" s="600" t="s">
        <v>984</v>
      </c>
      <c r="E65" s="601">
        <f>VLOOKUP(B65,'Fire EN 54'!$D$5:$H$508,5,0)</f>
        <v>350</v>
      </c>
      <c r="F65" s="601" t="s">
        <v>682</v>
      </c>
      <c r="G65" s="602" t="s">
        <v>3</v>
      </c>
      <c r="H65" s="602"/>
      <c r="I65" s="609"/>
      <c r="J65" s="560">
        <f>VLOOKUP(B65,'Fire EN 54'!$D$5:$I$508,6,0)</f>
        <v>5</v>
      </c>
      <c r="K65" s="603" t="s">
        <v>600</v>
      </c>
      <c r="L65" s="604" t="s">
        <v>625</v>
      </c>
      <c r="M65" s="605">
        <f>VLOOKUP(B65,'Fire EN 54 FX 4,704'!$D$5:$L$500,9,0)</f>
        <v>8544429090</v>
      </c>
      <c r="N65" s="606">
        <f>VLOOKUP(B65,'Fire EN 54 FX 4,704'!$D$5:$O$500,12,0)</f>
        <v>0.64200000000000002</v>
      </c>
      <c r="O65" s="607"/>
      <c r="P65" s="607"/>
      <c r="Q65" s="607"/>
      <c r="R65" s="607"/>
      <c r="S65" s="607"/>
      <c r="T65" s="607"/>
      <c r="U65" s="607"/>
      <c r="V65" s="607"/>
      <c r="W65" s="607"/>
      <c r="X65" s="607"/>
    </row>
    <row r="66" spans="1:164" s="608" customFormat="1" ht="51" customHeight="1" x14ac:dyDescent="0.2">
      <c r="A66" s="610"/>
      <c r="B66" s="599" t="s">
        <v>983</v>
      </c>
      <c r="C66" s="599" t="s">
        <v>981</v>
      </c>
      <c r="D66" s="600" t="s">
        <v>985</v>
      </c>
      <c r="E66" s="601">
        <f>VLOOKUP(B66,'Fire EN 54'!$D$5:$H$508,5,0)</f>
        <v>210</v>
      </c>
      <c r="F66" s="601" t="s">
        <v>682</v>
      </c>
      <c r="G66" s="602" t="s">
        <v>3</v>
      </c>
      <c r="H66" s="602"/>
      <c r="I66" s="609"/>
      <c r="J66" s="560">
        <f>VLOOKUP(B66,'Fire EN 54'!$D$5:$I$508,6,0)</f>
        <v>5</v>
      </c>
      <c r="K66" s="603" t="s">
        <v>600</v>
      </c>
      <c r="L66" s="604" t="s">
        <v>625</v>
      </c>
      <c r="M66" s="605">
        <f>VLOOKUP(B66,'Fire EN 54 FX 4,704'!$D$5:$L$500,9,0)</f>
        <v>8544429090</v>
      </c>
      <c r="N66" s="606">
        <f>VLOOKUP(B66,'Fire EN 54 FX 4,704'!$D$5:$O$500,12,0)</f>
        <v>0.25800000000000001</v>
      </c>
      <c r="O66" s="607"/>
      <c r="P66" s="607"/>
      <c r="Q66" s="607"/>
      <c r="R66" s="607"/>
      <c r="S66" s="607"/>
      <c r="T66" s="607"/>
      <c r="U66" s="607"/>
      <c r="V66" s="607"/>
      <c r="W66" s="607"/>
      <c r="X66" s="607"/>
    </row>
    <row r="67" spans="1:164" s="48" customFormat="1" ht="11.25" x14ac:dyDescent="0.15">
      <c r="A67" s="770" t="s">
        <v>975</v>
      </c>
      <c r="B67" s="771"/>
      <c r="C67" s="771"/>
      <c r="D67" s="771"/>
      <c r="E67" s="352"/>
      <c r="F67" s="772"/>
      <c r="G67" s="772"/>
      <c r="H67" s="772"/>
      <c r="I67" s="772"/>
      <c r="J67" s="772"/>
      <c r="K67" s="772"/>
      <c r="L67" s="772"/>
      <c r="M67" s="352"/>
      <c r="N67" s="352"/>
      <c r="O67" s="43"/>
      <c r="P67" s="43"/>
      <c r="Q67" s="43"/>
      <c r="R67" s="43"/>
      <c r="S67" s="43"/>
      <c r="T67" s="43"/>
      <c r="U67" s="43"/>
      <c r="V67" s="43"/>
      <c r="W67" s="43"/>
      <c r="X67" s="43"/>
    </row>
    <row r="68" spans="1:164" s="608" customFormat="1" ht="33.75" customHeight="1" x14ac:dyDescent="0.15">
      <c r="A68" s="598"/>
      <c r="B68" s="599" t="s">
        <v>120</v>
      </c>
      <c r="C68" s="611" t="s">
        <v>121</v>
      </c>
      <c r="D68" s="600" t="s">
        <v>122</v>
      </c>
      <c r="E68" s="601">
        <f>VLOOKUP(B68,'Fire EN 54'!$D$5:$H$508,5,0)</f>
        <v>3678</v>
      </c>
      <c r="F68" s="601" t="s">
        <v>682</v>
      </c>
      <c r="G68" s="603" t="s">
        <v>3</v>
      </c>
      <c r="H68" s="603"/>
      <c r="I68" s="603"/>
      <c r="J68" s="560">
        <f>VLOOKUP(B68,'Fire EN 54'!$D$5:$I$508,6,0)</f>
        <v>5</v>
      </c>
      <c r="K68" s="603" t="s">
        <v>600</v>
      </c>
      <c r="L68" s="612" t="s">
        <v>666</v>
      </c>
      <c r="M68" s="605">
        <f>VLOOKUP(B68,'Fire EN 54 FX 4,704'!$D$5:$L$500,9,0)</f>
        <v>8302500000</v>
      </c>
      <c r="N68" s="606" t="str">
        <f>VLOOKUP(B68,'Fire EN 54 FX 4,704'!$D$5:$O$500,12,0)</f>
        <v>2.77</v>
      </c>
      <c r="O68" s="607"/>
      <c r="P68" s="607"/>
      <c r="Q68" s="607"/>
      <c r="R68" s="607"/>
      <c r="S68" s="607"/>
      <c r="T68" s="607"/>
      <c r="U68" s="607"/>
      <c r="V68" s="607"/>
      <c r="W68" s="607"/>
      <c r="X68" s="607"/>
    </row>
    <row r="69" spans="1:164" s="608" customFormat="1" ht="33.75" customHeight="1" x14ac:dyDescent="0.2">
      <c r="A69" s="598"/>
      <c r="B69" s="599" t="s">
        <v>123</v>
      </c>
      <c r="C69" s="611" t="s">
        <v>124</v>
      </c>
      <c r="D69" s="600" t="s">
        <v>125</v>
      </c>
      <c r="E69" s="601">
        <f>VLOOKUP(B69,'Fire EN 54'!$D$5:$H$508,5,0)</f>
        <v>4443</v>
      </c>
      <c r="F69" s="601" t="s">
        <v>682</v>
      </c>
      <c r="G69" s="603" t="s">
        <v>3</v>
      </c>
      <c r="H69" s="603"/>
      <c r="I69" s="603"/>
      <c r="J69" s="560" t="str">
        <f>VLOOKUP(B69,'Fire EN 54'!$D$5:$I$508,6,0)</f>
        <v>3</v>
      </c>
      <c r="K69" s="603" t="s">
        <v>600</v>
      </c>
      <c r="L69" s="612" t="s">
        <v>666</v>
      </c>
      <c r="M69" s="605">
        <f>VLOOKUP(B69,'Fire EN 54 FX 4,704'!$D$5:$L$500,9,0)</f>
        <v>8504409090</v>
      </c>
      <c r="N69" s="606" t="str">
        <f>VLOOKUP(B69,'Fire EN 54 FX 4,704'!$D$5:$O$500,12,0)</f>
        <v>0.58</v>
      </c>
      <c r="O69" s="607"/>
      <c r="P69" s="607"/>
      <c r="Q69" s="607"/>
      <c r="R69" s="607"/>
      <c r="S69" s="607"/>
      <c r="T69" s="607"/>
      <c r="U69" s="607"/>
      <c r="V69" s="607"/>
      <c r="W69" s="607"/>
      <c r="X69" s="607"/>
      <c r="AS69" s="610"/>
      <c r="AT69" s="610"/>
      <c r="AU69" s="610"/>
      <c r="AV69" s="610"/>
      <c r="AW69" s="610"/>
      <c r="AX69" s="610"/>
      <c r="AY69" s="610"/>
      <c r="AZ69" s="610"/>
      <c r="BA69" s="610"/>
      <c r="BB69" s="610"/>
      <c r="BC69" s="610"/>
      <c r="BD69" s="610"/>
      <c r="BE69" s="610"/>
      <c r="BF69" s="610"/>
      <c r="BG69" s="610"/>
      <c r="BH69" s="610"/>
      <c r="BI69" s="610"/>
      <c r="BJ69" s="610"/>
      <c r="BK69" s="610"/>
      <c r="BL69" s="610"/>
      <c r="BM69" s="610"/>
      <c r="BN69" s="610"/>
      <c r="BO69" s="610"/>
      <c r="BP69" s="610"/>
      <c r="BQ69" s="610"/>
      <c r="BR69" s="610"/>
      <c r="BS69" s="610"/>
      <c r="BT69" s="610"/>
      <c r="BU69" s="610"/>
      <c r="BV69" s="610"/>
      <c r="BW69" s="610"/>
      <c r="BX69" s="610"/>
      <c r="BY69" s="610"/>
      <c r="BZ69" s="610"/>
      <c r="CA69" s="610"/>
      <c r="CB69" s="610"/>
      <c r="CC69" s="610"/>
      <c r="CD69" s="610"/>
      <c r="CE69" s="610"/>
      <c r="CF69" s="610"/>
      <c r="CG69" s="610"/>
      <c r="CH69" s="610"/>
      <c r="CI69" s="610"/>
      <c r="CJ69" s="610"/>
      <c r="CK69" s="610"/>
      <c r="CL69" s="610"/>
      <c r="CM69" s="610"/>
      <c r="CN69" s="610"/>
      <c r="CO69" s="610"/>
      <c r="CP69" s="610"/>
      <c r="CQ69" s="610"/>
      <c r="CR69" s="610"/>
      <c r="CS69" s="610"/>
      <c r="CT69" s="610"/>
      <c r="CU69" s="610"/>
      <c r="CV69" s="610"/>
      <c r="CW69" s="610"/>
      <c r="CX69" s="610"/>
      <c r="CY69" s="610"/>
      <c r="CZ69" s="610"/>
      <c r="DA69" s="610"/>
      <c r="DB69" s="610"/>
      <c r="DC69" s="610"/>
      <c r="DD69" s="610"/>
      <c r="DE69" s="610"/>
      <c r="DF69" s="610"/>
      <c r="DG69" s="610"/>
      <c r="DH69" s="610"/>
      <c r="DI69" s="610"/>
      <c r="DJ69" s="610"/>
      <c r="DK69" s="610"/>
      <c r="DL69" s="610"/>
      <c r="DM69" s="610"/>
      <c r="DN69" s="610"/>
      <c r="DO69" s="610"/>
      <c r="DP69" s="610"/>
      <c r="DQ69" s="610"/>
      <c r="DR69" s="610"/>
      <c r="DS69" s="610"/>
      <c r="DT69" s="610"/>
      <c r="DU69" s="610"/>
      <c r="DV69" s="610"/>
      <c r="DW69" s="610"/>
      <c r="DX69" s="610"/>
      <c r="DY69" s="610"/>
      <c r="DZ69" s="610"/>
      <c r="EA69" s="610"/>
      <c r="EB69" s="610"/>
      <c r="EC69" s="610"/>
      <c r="ED69" s="610"/>
      <c r="EE69" s="610"/>
      <c r="EF69" s="610"/>
      <c r="EG69" s="610"/>
      <c r="EH69" s="610"/>
      <c r="EI69" s="610"/>
      <c r="EJ69" s="610"/>
      <c r="EK69" s="610"/>
      <c r="EL69" s="610"/>
      <c r="EM69" s="610"/>
      <c r="EN69" s="610"/>
      <c r="EO69" s="610"/>
      <c r="EP69" s="610"/>
      <c r="EQ69" s="610"/>
      <c r="ER69" s="610"/>
      <c r="ES69" s="610"/>
      <c r="ET69" s="610"/>
      <c r="EU69" s="610"/>
      <c r="EV69" s="610"/>
      <c r="EW69" s="610"/>
      <c r="EX69" s="610"/>
      <c r="EY69" s="610"/>
      <c r="EZ69" s="610"/>
      <c r="FA69" s="610"/>
      <c r="FB69" s="610"/>
      <c r="FC69" s="610"/>
      <c r="FD69" s="610"/>
      <c r="FE69" s="610"/>
      <c r="FF69" s="610"/>
      <c r="FG69" s="610"/>
      <c r="FH69" s="610"/>
    </row>
    <row r="70" spans="1:164" s="608" customFormat="1" ht="33.75" customHeight="1" x14ac:dyDescent="0.2">
      <c r="A70" s="598"/>
      <c r="B70" s="599" t="s">
        <v>126</v>
      </c>
      <c r="C70" s="611" t="s">
        <v>127</v>
      </c>
      <c r="D70" s="600" t="s">
        <v>128</v>
      </c>
      <c r="E70" s="601">
        <f>VLOOKUP(B70,'Fire EN 54'!$D$5:$H$508,5,0)</f>
        <v>6173</v>
      </c>
      <c r="F70" s="601" t="s">
        <v>682</v>
      </c>
      <c r="G70" s="603" t="s">
        <v>3</v>
      </c>
      <c r="H70" s="603"/>
      <c r="I70" s="603"/>
      <c r="J70" s="560" t="str">
        <f>VLOOKUP(B70,'Fire EN 54'!$D$5:$I$508,6,0)</f>
        <v>3</v>
      </c>
      <c r="K70" s="603" t="s">
        <v>600</v>
      </c>
      <c r="L70" s="612" t="s">
        <v>666</v>
      </c>
      <c r="M70" s="605">
        <f>VLOOKUP(B70,'Fire EN 54 FX 4,704'!$D$5:$L$500,9,0)</f>
        <v>8504409090</v>
      </c>
      <c r="N70" s="606" t="str">
        <f>VLOOKUP(B70,'Fire EN 54 FX 4,704'!$D$5:$O$500,12,0)</f>
        <v>0.58</v>
      </c>
      <c r="O70" s="607"/>
      <c r="P70" s="607"/>
      <c r="Q70" s="607"/>
      <c r="R70" s="607"/>
      <c r="S70" s="607"/>
      <c r="T70" s="607"/>
      <c r="U70" s="607"/>
      <c r="V70" s="607"/>
      <c r="W70" s="607"/>
      <c r="X70" s="610"/>
      <c r="Y70" s="610"/>
      <c r="Z70" s="610"/>
      <c r="AA70" s="610"/>
      <c r="AB70" s="610"/>
      <c r="AC70" s="610"/>
      <c r="AD70" s="610"/>
      <c r="AE70" s="610"/>
      <c r="AF70" s="610"/>
      <c r="AG70" s="610"/>
      <c r="AH70" s="610"/>
      <c r="AI70" s="610"/>
      <c r="AJ70" s="610"/>
      <c r="AK70" s="610"/>
      <c r="AL70" s="610"/>
      <c r="AM70" s="610"/>
      <c r="AN70" s="610"/>
      <c r="AO70" s="610"/>
      <c r="AP70" s="610"/>
      <c r="AQ70" s="610"/>
      <c r="AR70" s="610"/>
      <c r="AS70" s="610"/>
      <c r="AT70" s="610"/>
      <c r="AU70" s="610"/>
      <c r="AV70" s="610"/>
      <c r="AW70" s="610"/>
      <c r="AX70" s="610"/>
      <c r="AY70" s="610"/>
      <c r="AZ70" s="610"/>
      <c r="BA70" s="610"/>
      <c r="BB70" s="610"/>
      <c r="BC70" s="610"/>
      <c r="BD70" s="610"/>
      <c r="BE70" s="610"/>
      <c r="BF70" s="610"/>
      <c r="BG70" s="610"/>
      <c r="BH70" s="610"/>
      <c r="BI70" s="610"/>
      <c r="BJ70" s="610"/>
      <c r="BK70" s="610"/>
      <c r="BL70" s="610"/>
      <c r="BM70" s="610"/>
      <c r="BN70" s="610"/>
      <c r="BO70" s="610"/>
      <c r="BP70" s="610"/>
      <c r="BQ70" s="610"/>
      <c r="BR70" s="610"/>
      <c r="BS70" s="610"/>
      <c r="BT70" s="610"/>
      <c r="BU70" s="610"/>
      <c r="BV70" s="610"/>
      <c r="BW70" s="610"/>
      <c r="BX70" s="610"/>
      <c r="BY70" s="610"/>
      <c r="BZ70" s="610"/>
      <c r="CA70" s="610"/>
      <c r="CB70" s="610"/>
      <c r="CC70" s="610"/>
      <c r="CD70" s="610"/>
      <c r="CE70" s="610"/>
      <c r="CF70" s="610"/>
      <c r="CG70" s="610"/>
      <c r="CH70" s="610"/>
      <c r="CI70" s="610"/>
      <c r="CJ70" s="610"/>
      <c r="CK70" s="610"/>
      <c r="CL70" s="610"/>
      <c r="CM70" s="610"/>
      <c r="CN70" s="610"/>
      <c r="CO70" s="610"/>
      <c r="CP70" s="610"/>
      <c r="CQ70" s="610"/>
      <c r="CR70" s="610"/>
      <c r="CS70" s="610"/>
      <c r="CT70" s="610"/>
      <c r="CU70" s="610"/>
      <c r="CV70" s="610"/>
      <c r="CW70" s="610"/>
      <c r="CX70" s="610"/>
      <c r="CY70" s="610"/>
      <c r="CZ70" s="610"/>
      <c r="DA70" s="610"/>
      <c r="DB70" s="610"/>
      <c r="DC70" s="610"/>
      <c r="DD70" s="610"/>
      <c r="DE70" s="610"/>
      <c r="DF70" s="610"/>
      <c r="DG70" s="610"/>
      <c r="DH70" s="610"/>
      <c r="DI70" s="610"/>
      <c r="DJ70" s="610"/>
      <c r="DK70" s="610"/>
      <c r="DL70" s="610"/>
      <c r="DM70" s="610"/>
      <c r="DN70" s="610"/>
      <c r="DO70" s="610"/>
      <c r="DP70" s="610"/>
      <c r="DQ70" s="610"/>
      <c r="DR70" s="610"/>
      <c r="DS70" s="610"/>
      <c r="DT70" s="610"/>
      <c r="DU70" s="610"/>
      <c r="DV70" s="610"/>
      <c r="DW70" s="610"/>
      <c r="DX70" s="610"/>
      <c r="DY70" s="610"/>
      <c r="DZ70" s="610"/>
      <c r="EA70" s="610"/>
      <c r="EB70" s="610"/>
      <c r="EC70" s="610"/>
      <c r="ED70" s="610"/>
      <c r="EE70" s="610"/>
      <c r="EF70" s="610"/>
      <c r="EG70" s="610"/>
      <c r="EH70" s="610"/>
      <c r="EI70" s="610"/>
      <c r="EJ70" s="610"/>
      <c r="EK70" s="610"/>
      <c r="EL70" s="610"/>
      <c r="EM70" s="610"/>
      <c r="EN70" s="610"/>
      <c r="EO70" s="610"/>
      <c r="EP70" s="610"/>
      <c r="EQ70" s="610"/>
      <c r="ER70" s="610"/>
      <c r="ES70" s="610"/>
      <c r="ET70" s="610"/>
      <c r="EU70" s="610"/>
      <c r="EV70" s="610"/>
      <c r="EW70" s="610"/>
      <c r="EX70" s="610"/>
      <c r="EY70" s="610"/>
      <c r="EZ70" s="610"/>
      <c r="FA70" s="610"/>
      <c r="FB70" s="610"/>
      <c r="FC70" s="610"/>
      <c r="FD70" s="610"/>
      <c r="FE70" s="610"/>
      <c r="FF70" s="610"/>
      <c r="FG70" s="610"/>
      <c r="FH70" s="610"/>
    </row>
    <row r="71" spans="1:164" s="48" customFormat="1" ht="12.75" x14ac:dyDescent="0.2">
      <c r="A71" s="773" t="s">
        <v>976</v>
      </c>
      <c r="B71" s="761"/>
      <c r="C71" s="761"/>
      <c r="D71" s="761"/>
      <c r="E71" s="353"/>
      <c r="F71" s="761"/>
      <c r="G71" s="761"/>
      <c r="H71" s="761"/>
      <c r="I71" s="761"/>
      <c r="J71" s="761"/>
      <c r="K71" s="761"/>
      <c r="L71" s="761"/>
      <c r="M71" s="353"/>
      <c r="N71" s="353"/>
      <c r="O71" s="43"/>
      <c r="P71" s="43"/>
      <c r="Q71" s="43"/>
      <c r="R71" s="43"/>
      <c r="S71" s="43"/>
      <c r="T71" s="43"/>
      <c r="U71" s="43"/>
      <c r="V71" s="43"/>
      <c r="W71" s="43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</row>
    <row r="72" spans="1:164" s="622" customFormat="1" ht="51" customHeight="1" thickBot="1" x14ac:dyDescent="0.25">
      <c r="A72" s="613"/>
      <c r="B72" s="614" t="s">
        <v>977</v>
      </c>
      <c r="C72" s="615" t="s">
        <v>978</v>
      </c>
      <c r="D72" s="616" t="s">
        <v>979</v>
      </c>
      <c r="E72" s="601">
        <f>VLOOKUP(B72,'Fire EN 54'!$D$5:$H$508,5,0)</f>
        <v>7090</v>
      </c>
      <c r="F72" s="606" t="s">
        <v>682</v>
      </c>
      <c r="G72" s="617" t="s">
        <v>3</v>
      </c>
      <c r="H72" s="617"/>
      <c r="I72" s="618"/>
      <c r="J72" s="559" t="str">
        <f>VLOOKUP(B72,'Fire EN 54'!$D$5:$I$508,6,0)</f>
        <v>5</v>
      </c>
      <c r="K72" s="619" t="s">
        <v>600</v>
      </c>
      <c r="L72" s="620" t="s">
        <v>625</v>
      </c>
      <c r="M72" s="605">
        <f>VLOOKUP(B72,'Fire EN 54 FX 4,704'!$D$5:$L$500,9,0)</f>
        <v>8537109199</v>
      </c>
      <c r="N72" s="606">
        <f>VLOOKUP(B72,'Fire EN 54 FX 4,704'!$D$5:$O$500,12,0)</f>
        <v>3.121</v>
      </c>
      <c r="O72" s="621"/>
      <c r="P72" s="621"/>
      <c r="Q72" s="621"/>
      <c r="R72" s="621"/>
      <c r="S72" s="621"/>
      <c r="T72" s="621"/>
      <c r="U72" s="621"/>
      <c r="V72" s="621"/>
      <c r="W72" s="621"/>
      <c r="X72" s="610"/>
      <c r="Y72" s="610"/>
      <c r="Z72" s="610"/>
      <c r="AA72" s="610"/>
      <c r="AB72" s="610"/>
      <c r="AC72" s="610"/>
      <c r="AD72" s="610"/>
      <c r="AE72" s="610"/>
      <c r="AF72" s="610"/>
      <c r="AG72" s="610"/>
      <c r="AH72" s="610"/>
      <c r="AI72" s="610"/>
      <c r="AJ72" s="610"/>
      <c r="AK72" s="610"/>
      <c r="AL72" s="610"/>
      <c r="AM72" s="610"/>
      <c r="AN72" s="610"/>
      <c r="AO72" s="610"/>
      <c r="AP72" s="610"/>
      <c r="AQ72" s="610"/>
      <c r="AR72" s="610"/>
      <c r="AS72" s="610"/>
      <c r="AT72" s="610"/>
      <c r="AU72" s="610"/>
      <c r="AV72" s="610"/>
      <c r="AW72" s="610"/>
      <c r="AX72" s="610"/>
      <c r="AY72" s="610"/>
      <c r="AZ72" s="610"/>
      <c r="BA72" s="610"/>
      <c r="BB72" s="610"/>
      <c r="BC72" s="610"/>
      <c r="BD72" s="610"/>
      <c r="BE72" s="610"/>
      <c r="BF72" s="610"/>
      <c r="BG72" s="610"/>
      <c r="BH72" s="610"/>
      <c r="BI72" s="610"/>
      <c r="BJ72" s="610"/>
      <c r="BK72" s="610"/>
      <c r="BL72" s="610"/>
      <c r="BM72" s="610"/>
      <c r="BN72" s="610"/>
      <c r="BO72" s="610"/>
      <c r="BP72" s="610"/>
      <c r="BQ72" s="610"/>
      <c r="BR72" s="610"/>
      <c r="BS72" s="610"/>
      <c r="BT72" s="610"/>
      <c r="BU72" s="610"/>
      <c r="BV72" s="610"/>
      <c r="BW72" s="610"/>
      <c r="BX72" s="610"/>
      <c r="BY72" s="610"/>
      <c r="BZ72" s="610"/>
      <c r="CA72" s="610"/>
      <c r="CB72" s="610"/>
      <c r="CC72" s="610"/>
      <c r="CD72" s="610"/>
      <c r="CE72" s="610"/>
      <c r="CF72" s="610"/>
      <c r="CG72" s="610"/>
      <c r="CH72" s="610"/>
      <c r="CI72" s="610"/>
      <c r="CJ72" s="610"/>
      <c r="CK72" s="610"/>
      <c r="CL72" s="610"/>
      <c r="CM72" s="610"/>
      <c r="CN72" s="610"/>
      <c r="CO72" s="610"/>
      <c r="CP72" s="610"/>
      <c r="CQ72" s="610"/>
      <c r="CR72" s="610"/>
      <c r="CS72" s="610"/>
      <c r="CT72" s="610"/>
      <c r="CU72" s="610"/>
      <c r="CV72" s="610"/>
      <c r="CW72" s="610"/>
      <c r="CX72" s="610"/>
      <c r="CY72" s="610"/>
      <c r="CZ72" s="610"/>
      <c r="DA72" s="610"/>
      <c r="DB72" s="610"/>
      <c r="DC72" s="610"/>
      <c r="DD72" s="610"/>
      <c r="DE72" s="610"/>
      <c r="DF72" s="610"/>
      <c r="DG72" s="610"/>
      <c r="DH72" s="610"/>
      <c r="DI72" s="610"/>
      <c r="DJ72" s="610"/>
      <c r="DK72" s="610"/>
      <c r="DL72" s="610"/>
      <c r="DM72" s="610"/>
      <c r="DN72" s="610"/>
      <c r="DO72" s="610"/>
      <c r="DP72" s="610"/>
      <c r="DQ72" s="610"/>
      <c r="DR72" s="610"/>
      <c r="DS72" s="610"/>
      <c r="DT72" s="610"/>
      <c r="DU72" s="610"/>
      <c r="DV72" s="610"/>
      <c r="DW72" s="610"/>
      <c r="DX72" s="610"/>
      <c r="DY72" s="610"/>
      <c r="DZ72" s="610"/>
      <c r="EA72" s="610"/>
      <c r="EB72" s="610"/>
      <c r="EC72" s="610"/>
      <c r="ED72" s="610"/>
      <c r="EE72" s="610"/>
      <c r="EF72" s="610"/>
      <c r="EG72" s="610"/>
      <c r="EH72" s="610"/>
      <c r="EI72" s="610"/>
      <c r="EJ72" s="610"/>
      <c r="EK72" s="610"/>
      <c r="EL72" s="610"/>
      <c r="EM72" s="610"/>
      <c r="EN72" s="610"/>
      <c r="EO72" s="610"/>
      <c r="EP72" s="610"/>
      <c r="EQ72" s="610"/>
      <c r="ER72" s="610"/>
      <c r="ES72" s="610"/>
      <c r="ET72" s="610"/>
      <c r="EU72" s="610"/>
      <c r="EV72" s="610"/>
      <c r="EW72" s="610"/>
      <c r="EX72" s="610"/>
      <c r="EY72" s="610"/>
      <c r="EZ72" s="610"/>
      <c r="FA72" s="610"/>
      <c r="FB72" s="610"/>
      <c r="FC72" s="610"/>
      <c r="FD72" s="610"/>
      <c r="FE72" s="610"/>
      <c r="FF72" s="610"/>
      <c r="FG72" s="610"/>
      <c r="FH72" s="610"/>
    </row>
    <row r="73" spans="1:164" s="50" customFormat="1" ht="13.5" thickBot="1" x14ac:dyDescent="0.25">
      <c r="A73" s="773" t="s">
        <v>129</v>
      </c>
      <c r="B73" s="761"/>
      <c r="C73" s="761"/>
      <c r="D73" s="761"/>
      <c r="E73" s="353"/>
      <c r="F73" s="761"/>
      <c r="G73" s="761"/>
      <c r="H73" s="761"/>
      <c r="I73" s="761"/>
      <c r="J73" s="761"/>
      <c r="K73" s="761"/>
      <c r="L73" s="761"/>
      <c r="M73" s="353"/>
      <c r="N73" s="353"/>
      <c r="O73" s="43"/>
      <c r="P73" s="43"/>
      <c r="Q73" s="43"/>
      <c r="R73" s="43"/>
      <c r="S73" s="43"/>
      <c r="T73" s="43"/>
      <c r="U73" s="43"/>
      <c r="V73" s="43"/>
      <c r="W73" s="4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</row>
    <row r="74" spans="1:164" ht="13.5" thickBot="1" x14ac:dyDescent="0.25">
      <c r="A74" s="770" t="s">
        <v>130</v>
      </c>
      <c r="B74" s="771"/>
      <c r="C74" s="771"/>
      <c r="D74" s="771"/>
      <c r="E74" s="352"/>
      <c r="F74" s="772"/>
      <c r="G74" s="772"/>
      <c r="H74" s="772"/>
      <c r="I74" s="772"/>
      <c r="J74" s="772"/>
      <c r="K74" s="772"/>
      <c r="L74" s="772"/>
      <c r="M74" s="352"/>
      <c r="N74" s="352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</row>
    <row r="75" spans="1:164" s="628" customFormat="1" ht="51" customHeight="1" thickBot="1" x14ac:dyDescent="0.25">
      <c r="A75" s="623"/>
      <c r="B75" s="624" t="s">
        <v>131</v>
      </c>
      <c r="C75" s="624" t="s">
        <v>132</v>
      </c>
      <c r="D75" s="625" t="s">
        <v>133</v>
      </c>
      <c r="E75" s="601">
        <f>VLOOKUP(B75,'Fire EN 54'!$D$5:$H$508,5,0)</f>
        <v>965</v>
      </c>
      <c r="F75" s="601" t="s">
        <v>682</v>
      </c>
      <c r="G75" s="626" t="s">
        <v>3</v>
      </c>
      <c r="H75" s="626"/>
      <c r="I75" s="626"/>
      <c r="J75" s="559" t="str">
        <f>VLOOKUP(B75,'Fire EN 54'!$D$5:$I$508,6,0)</f>
        <v>5</v>
      </c>
      <c r="K75" s="619" t="s">
        <v>600</v>
      </c>
      <c r="L75" s="627" t="s">
        <v>626</v>
      </c>
      <c r="M75" s="605">
        <f>VLOOKUP(B75,'Fire EN 54 FX 4,704'!$D$5:$L$500,9,0)</f>
        <v>8531103000</v>
      </c>
      <c r="N75" s="606" t="str">
        <f>VLOOKUP(B75,'Fire EN 54 FX 4,704'!$D$5:$O$500,12,0)</f>
        <v>0.170</v>
      </c>
      <c r="O75" s="607"/>
      <c r="P75" s="607"/>
      <c r="Q75" s="607"/>
      <c r="R75" s="607"/>
      <c r="S75" s="607"/>
      <c r="T75" s="607"/>
      <c r="U75" s="607"/>
      <c r="V75" s="607"/>
      <c r="W75" s="607"/>
      <c r="X75" s="610"/>
      <c r="Y75" s="610"/>
      <c r="Z75" s="610"/>
      <c r="AA75" s="610"/>
      <c r="AB75" s="610"/>
      <c r="AC75" s="610"/>
      <c r="AD75" s="610"/>
      <c r="AE75" s="610"/>
      <c r="AF75" s="610"/>
      <c r="AG75" s="610"/>
      <c r="AH75" s="610"/>
      <c r="AI75" s="610"/>
      <c r="AJ75" s="610"/>
      <c r="AK75" s="610"/>
      <c r="AL75" s="610"/>
      <c r="AM75" s="610"/>
      <c r="AN75" s="610"/>
      <c r="AO75" s="610"/>
      <c r="AP75" s="610"/>
      <c r="AQ75" s="610"/>
      <c r="AR75" s="610"/>
      <c r="AS75" s="610"/>
      <c r="AT75" s="610"/>
      <c r="AU75" s="610"/>
      <c r="AV75" s="610"/>
      <c r="AW75" s="610"/>
      <c r="AX75" s="610"/>
      <c r="AY75" s="610"/>
      <c r="AZ75" s="610"/>
      <c r="BA75" s="610"/>
      <c r="BB75" s="610"/>
      <c r="BC75" s="610"/>
      <c r="BD75" s="610"/>
      <c r="BE75" s="610"/>
      <c r="BF75" s="610"/>
      <c r="BG75" s="610"/>
      <c r="BH75" s="610"/>
      <c r="BI75" s="610"/>
      <c r="BJ75" s="610"/>
      <c r="BK75" s="610"/>
      <c r="BL75" s="610"/>
      <c r="BM75" s="610"/>
      <c r="BN75" s="610"/>
      <c r="BO75" s="610"/>
      <c r="BP75" s="610"/>
      <c r="BQ75" s="610"/>
      <c r="BR75" s="610"/>
      <c r="BS75" s="610"/>
      <c r="BT75" s="610"/>
      <c r="BU75" s="610"/>
      <c r="BV75" s="610"/>
      <c r="BW75" s="610"/>
      <c r="BX75" s="610"/>
      <c r="BY75" s="610"/>
      <c r="BZ75" s="610"/>
      <c r="CA75" s="610"/>
      <c r="CB75" s="610"/>
      <c r="CC75" s="610"/>
      <c r="CD75" s="610"/>
      <c r="CE75" s="610"/>
      <c r="CF75" s="610"/>
      <c r="CG75" s="610"/>
      <c r="CH75" s="610"/>
      <c r="CI75" s="610"/>
      <c r="CJ75" s="610"/>
      <c r="CK75" s="610"/>
      <c r="CL75" s="610"/>
      <c r="CM75" s="610"/>
      <c r="CN75" s="610"/>
      <c r="CO75" s="610"/>
      <c r="CP75" s="610"/>
      <c r="CQ75" s="610"/>
      <c r="CR75" s="610"/>
      <c r="CS75" s="610"/>
      <c r="CT75" s="610"/>
      <c r="CU75" s="610"/>
      <c r="CV75" s="610"/>
      <c r="CW75" s="610"/>
      <c r="CX75" s="610"/>
      <c r="CY75" s="610"/>
      <c r="CZ75" s="610"/>
      <c r="DA75" s="610"/>
      <c r="DB75" s="610"/>
      <c r="DC75" s="610"/>
      <c r="DD75" s="610"/>
      <c r="DE75" s="610"/>
      <c r="DF75" s="610"/>
      <c r="DG75" s="610"/>
      <c r="DH75" s="610"/>
      <c r="DI75" s="610"/>
      <c r="DJ75" s="610"/>
      <c r="DK75" s="610"/>
      <c r="DL75" s="610"/>
      <c r="DM75" s="610"/>
      <c r="DN75" s="610"/>
      <c r="DO75" s="610"/>
      <c r="DP75" s="610"/>
      <c r="DQ75" s="610"/>
      <c r="DR75" s="610"/>
      <c r="DS75" s="610"/>
      <c r="DT75" s="610"/>
      <c r="DU75" s="610"/>
      <c r="DV75" s="610"/>
      <c r="DW75" s="610"/>
      <c r="DX75" s="610"/>
      <c r="DY75" s="610"/>
      <c r="DZ75" s="610"/>
      <c r="EA75" s="610"/>
      <c r="EB75" s="610"/>
      <c r="EC75" s="610"/>
      <c r="ED75" s="610"/>
      <c r="EE75" s="610"/>
      <c r="EF75" s="610"/>
      <c r="EG75" s="610"/>
      <c r="EH75" s="610"/>
      <c r="EI75" s="610"/>
      <c r="EJ75" s="610"/>
      <c r="EK75" s="610"/>
      <c r="EL75" s="610"/>
      <c r="EM75" s="610"/>
      <c r="EN75" s="610"/>
      <c r="EO75" s="610"/>
      <c r="EP75" s="610"/>
      <c r="EQ75" s="610"/>
      <c r="ER75" s="610"/>
      <c r="ES75" s="610"/>
      <c r="ET75" s="610"/>
      <c r="EU75" s="610"/>
      <c r="EV75" s="610"/>
      <c r="EW75" s="610"/>
      <c r="EX75" s="610"/>
      <c r="EY75" s="610"/>
      <c r="EZ75" s="610"/>
      <c r="FA75" s="610"/>
      <c r="FB75" s="610"/>
      <c r="FC75" s="610"/>
      <c r="FD75" s="610"/>
      <c r="FE75" s="610"/>
      <c r="FF75" s="610"/>
      <c r="FG75" s="610"/>
      <c r="FH75" s="610"/>
    </row>
    <row r="76" spans="1:164" s="628" customFormat="1" ht="51" customHeight="1" thickBot="1" x14ac:dyDescent="0.25">
      <c r="A76" s="623"/>
      <c r="B76" s="624" t="s">
        <v>134</v>
      </c>
      <c r="C76" s="624" t="s">
        <v>135</v>
      </c>
      <c r="D76" s="625" t="s">
        <v>136</v>
      </c>
      <c r="E76" s="601">
        <f>VLOOKUP(B76,'Fire EN 54'!$D$5:$H$508,5,0)</f>
        <v>1544</v>
      </c>
      <c r="F76" s="601" t="s">
        <v>682</v>
      </c>
      <c r="G76" s="626" t="s">
        <v>3</v>
      </c>
      <c r="H76" s="626"/>
      <c r="I76" s="626"/>
      <c r="J76" s="559" t="str">
        <f>VLOOKUP(B76,'Fire EN 54'!$D$5:$I$508,6,0)</f>
        <v>5</v>
      </c>
      <c r="K76" s="619" t="s">
        <v>600</v>
      </c>
      <c r="L76" s="627" t="s">
        <v>626</v>
      </c>
      <c r="M76" s="605">
        <f>VLOOKUP(B76,'Fire EN 54 FX 4,704'!$D$5:$L$500,9,0)</f>
        <v>8531103000</v>
      </c>
      <c r="N76" s="606" t="str">
        <f>VLOOKUP(B76,'Fire EN 54 FX 4,704'!$D$5:$O$500,12,0)</f>
        <v>0.180</v>
      </c>
      <c r="O76" s="607"/>
      <c r="P76" s="607"/>
      <c r="Q76" s="607"/>
      <c r="R76" s="607"/>
      <c r="S76" s="607"/>
      <c r="T76" s="607"/>
      <c r="U76" s="607"/>
      <c r="V76" s="607"/>
      <c r="W76" s="607"/>
      <c r="X76" s="610"/>
      <c r="Y76" s="610"/>
      <c r="Z76" s="610"/>
      <c r="AA76" s="610"/>
      <c r="AB76" s="610"/>
      <c r="AC76" s="610"/>
      <c r="AD76" s="610"/>
      <c r="AE76" s="610"/>
      <c r="AF76" s="610"/>
      <c r="AG76" s="610"/>
      <c r="AH76" s="610"/>
      <c r="AI76" s="610"/>
      <c r="AJ76" s="610"/>
      <c r="AK76" s="610"/>
      <c r="AL76" s="610"/>
      <c r="AM76" s="610"/>
      <c r="AN76" s="610"/>
      <c r="AO76" s="610"/>
      <c r="AP76" s="610"/>
      <c r="AQ76" s="610"/>
      <c r="AR76" s="610"/>
      <c r="AS76" s="610"/>
      <c r="AT76" s="610"/>
      <c r="AU76" s="610"/>
      <c r="AV76" s="610"/>
      <c r="AW76" s="610"/>
      <c r="AX76" s="610"/>
      <c r="AY76" s="610"/>
      <c r="AZ76" s="610"/>
      <c r="BA76" s="610"/>
      <c r="BB76" s="610"/>
      <c r="BC76" s="610"/>
      <c r="BD76" s="610"/>
      <c r="BE76" s="610"/>
      <c r="BF76" s="610"/>
      <c r="BG76" s="610"/>
      <c r="BH76" s="610"/>
      <c r="BI76" s="610"/>
      <c r="BJ76" s="610"/>
      <c r="BK76" s="610"/>
      <c r="BL76" s="610"/>
      <c r="BM76" s="610"/>
      <c r="BN76" s="610"/>
      <c r="BO76" s="610"/>
      <c r="BP76" s="610"/>
      <c r="BQ76" s="610"/>
      <c r="BR76" s="610"/>
      <c r="BS76" s="610"/>
      <c r="BT76" s="610"/>
      <c r="BU76" s="610"/>
      <c r="BV76" s="610"/>
      <c r="BW76" s="610"/>
      <c r="BX76" s="610"/>
      <c r="BY76" s="610"/>
      <c r="BZ76" s="610"/>
      <c r="CA76" s="610"/>
      <c r="CB76" s="610"/>
      <c r="CC76" s="610"/>
      <c r="CD76" s="610"/>
      <c r="CE76" s="610"/>
      <c r="CF76" s="610"/>
      <c r="CG76" s="610"/>
      <c r="CH76" s="610"/>
      <c r="CI76" s="610"/>
      <c r="CJ76" s="610"/>
      <c r="CK76" s="610"/>
      <c r="CL76" s="610"/>
      <c r="CM76" s="610"/>
      <c r="CN76" s="610"/>
      <c r="CO76" s="610"/>
      <c r="CP76" s="610"/>
      <c r="CQ76" s="610"/>
      <c r="CR76" s="610"/>
      <c r="CS76" s="610"/>
      <c r="CT76" s="610"/>
      <c r="CU76" s="610"/>
      <c r="CV76" s="610"/>
      <c r="CW76" s="610"/>
      <c r="CX76" s="610"/>
      <c r="CY76" s="610"/>
      <c r="CZ76" s="610"/>
      <c r="DA76" s="610"/>
      <c r="DB76" s="610"/>
      <c r="DC76" s="610"/>
      <c r="DD76" s="610"/>
      <c r="DE76" s="610"/>
      <c r="DF76" s="610"/>
      <c r="DG76" s="610"/>
      <c r="DH76" s="610"/>
      <c r="DI76" s="610"/>
      <c r="DJ76" s="610"/>
      <c r="DK76" s="610"/>
      <c r="DL76" s="610"/>
      <c r="DM76" s="610"/>
      <c r="DN76" s="610"/>
      <c r="DO76" s="610"/>
      <c r="DP76" s="610"/>
      <c r="DQ76" s="610"/>
      <c r="DR76" s="610"/>
      <c r="DS76" s="610"/>
      <c r="DT76" s="610"/>
      <c r="DU76" s="610"/>
      <c r="DV76" s="610"/>
      <c r="DW76" s="610"/>
      <c r="DX76" s="610"/>
      <c r="DY76" s="610"/>
      <c r="DZ76" s="610"/>
      <c r="EA76" s="610"/>
      <c r="EB76" s="610"/>
      <c r="EC76" s="610"/>
      <c r="ED76" s="610"/>
      <c r="EE76" s="610"/>
      <c r="EF76" s="610"/>
      <c r="EG76" s="610"/>
      <c r="EH76" s="610"/>
      <c r="EI76" s="610"/>
      <c r="EJ76" s="610"/>
      <c r="EK76" s="610"/>
      <c r="EL76" s="610"/>
      <c r="EM76" s="610"/>
      <c r="EN76" s="610"/>
      <c r="EO76" s="610"/>
      <c r="EP76" s="610"/>
      <c r="EQ76" s="610"/>
      <c r="ER76" s="610"/>
      <c r="ES76" s="610"/>
      <c r="ET76" s="610"/>
      <c r="EU76" s="610"/>
      <c r="EV76" s="610"/>
      <c r="EW76" s="610"/>
      <c r="EX76" s="610"/>
      <c r="EY76" s="610"/>
      <c r="EZ76" s="610"/>
      <c r="FA76" s="610"/>
      <c r="FB76" s="610"/>
      <c r="FC76" s="610"/>
      <c r="FD76" s="610"/>
      <c r="FE76" s="610"/>
      <c r="FF76" s="610"/>
      <c r="FG76" s="610"/>
      <c r="FH76" s="610"/>
    </row>
    <row r="77" spans="1:164" s="628" customFormat="1" ht="51" customHeight="1" thickBot="1" x14ac:dyDescent="0.25">
      <c r="A77" s="623"/>
      <c r="B77" s="624" t="s">
        <v>137</v>
      </c>
      <c r="C77" s="624" t="s">
        <v>138</v>
      </c>
      <c r="D77" s="625" t="s">
        <v>139</v>
      </c>
      <c r="E77" s="601">
        <f>VLOOKUP(B77,'Fire EN 54'!$D$5:$H$508,5,0)</f>
        <v>1094</v>
      </c>
      <c r="F77" s="601" t="s">
        <v>682</v>
      </c>
      <c r="G77" s="626" t="s">
        <v>3</v>
      </c>
      <c r="H77" s="626"/>
      <c r="I77" s="626"/>
      <c r="J77" s="559" t="str">
        <f>VLOOKUP(B77,'Fire EN 54'!$D$5:$I$508,6,0)</f>
        <v>5</v>
      </c>
      <c r="K77" s="619" t="s">
        <v>600</v>
      </c>
      <c r="L77" s="627" t="s">
        <v>626</v>
      </c>
      <c r="M77" s="605">
        <f>VLOOKUP(B77,'Fire EN 54 FX 4,704'!$D$5:$L$500,9,0)</f>
        <v>8531103000</v>
      </c>
      <c r="N77" s="606" t="str">
        <f>VLOOKUP(B77,'Fire EN 54 FX 4,704'!$D$5:$O$500,12,0)</f>
        <v>0.170</v>
      </c>
      <c r="O77" s="607"/>
      <c r="P77" s="607"/>
      <c r="Q77" s="607"/>
      <c r="R77" s="607"/>
      <c r="S77" s="607"/>
      <c r="T77" s="607"/>
      <c r="U77" s="607"/>
      <c r="V77" s="607"/>
      <c r="W77" s="607"/>
      <c r="X77" s="610"/>
      <c r="Y77" s="610"/>
      <c r="Z77" s="610"/>
      <c r="AA77" s="610"/>
      <c r="AB77" s="610"/>
      <c r="AC77" s="610"/>
      <c r="AD77" s="610"/>
      <c r="AE77" s="610"/>
      <c r="AF77" s="610"/>
      <c r="AG77" s="610"/>
      <c r="AH77" s="610"/>
      <c r="AI77" s="610"/>
      <c r="AJ77" s="610"/>
      <c r="AK77" s="610"/>
      <c r="AL77" s="610"/>
      <c r="AM77" s="610"/>
      <c r="AN77" s="610"/>
      <c r="AO77" s="610"/>
      <c r="AP77" s="610"/>
      <c r="AQ77" s="610"/>
      <c r="AR77" s="610"/>
      <c r="AS77" s="610"/>
      <c r="AT77" s="610"/>
      <c r="AU77" s="610"/>
      <c r="AV77" s="610"/>
      <c r="AW77" s="610"/>
      <c r="AX77" s="610"/>
      <c r="AY77" s="610"/>
      <c r="AZ77" s="610"/>
      <c r="BA77" s="610"/>
      <c r="BB77" s="610"/>
      <c r="BC77" s="610"/>
      <c r="BD77" s="610"/>
      <c r="BE77" s="610"/>
      <c r="BF77" s="610"/>
      <c r="BG77" s="610"/>
      <c r="BH77" s="610"/>
      <c r="BI77" s="610"/>
      <c r="BJ77" s="610"/>
      <c r="BK77" s="610"/>
      <c r="BL77" s="610"/>
      <c r="BM77" s="610"/>
      <c r="BN77" s="610"/>
      <c r="BO77" s="610"/>
      <c r="BP77" s="610"/>
      <c r="BQ77" s="610"/>
      <c r="BR77" s="610"/>
      <c r="BS77" s="610"/>
      <c r="BT77" s="610"/>
      <c r="BU77" s="610"/>
      <c r="BV77" s="610"/>
      <c r="BW77" s="610"/>
      <c r="BX77" s="610"/>
      <c r="BY77" s="610"/>
      <c r="BZ77" s="610"/>
      <c r="CA77" s="610"/>
      <c r="CB77" s="610"/>
      <c r="CC77" s="610"/>
      <c r="CD77" s="610"/>
      <c r="CE77" s="610"/>
      <c r="CF77" s="610"/>
      <c r="CG77" s="610"/>
      <c r="CH77" s="610"/>
      <c r="CI77" s="610"/>
      <c r="CJ77" s="610"/>
      <c r="CK77" s="610"/>
      <c r="CL77" s="610"/>
      <c r="CM77" s="610"/>
      <c r="CN77" s="610"/>
      <c r="CO77" s="610"/>
      <c r="CP77" s="610"/>
      <c r="CQ77" s="610"/>
      <c r="CR77" s="610"/>
      <c r="CS77" s="610"/>
      <c r="CT77" s="610"/>
      <c r="CU77" s="610"/>
      <c r="CV77" s="610"/>
      <c r="CW77" s="610"/>
      <c r="CX77" s="610"/>
      <c r="CY77" s="610"/>
      <c r="CZ77" s="610"/>
      <c r="DA77" s="610"/>
      <c r="DB77" s="610"/>
      <c r="DC77" s="610"/>
      <c r="DD77" s="610"/>
      <c r="DE77" s="610"/>
      <c r="DF77" s="610"/>
      <c r="DG77" s="610"/>
      <c r="DH77" s="610"/>
      <c r="DI77" s="610"/>
      <c r="DJ77" s="610"/>
      <c r="DK77" s="610"/>
      <c r="DL77" s="610"/>
      <c r="DM77" s="610"/>
      <c r="DN77" s="610"/>
      <c r="DO77" s="610"/>
      <c r="DP77" s="610"/>
      <c r="DQ77" s="610"/>
      <c r="DR77" s="610"/>
      <c r="DS77" s="610"/>
      <c r="DT77" s="610"/>
      <c r="DU77" s="610"/>
      <c r="DV77" s="610"/>
      <c r="DW77" s="610"/>
      <c r="DX77" s="610"/>
      <c r="DY77" s="610"/>
      <c r="DZ77" s="610"/>
      <c r="EA77" s="610"/>
      <c r="EB77" s="610"/>
      <c r="EC77" s="610"/>
      <c r="ED77" s="610"/>
      <c r="EE77" s="610"/>
      <c r="EF77" s="610"/>
      <c r="EG77" s="610"/>
      <c r="EH77" s="610"/>
      <c r="EI77" s="610"/>
      <c r="EJ77" s="610"/>
      <c r="EK77" s="610"/>
      <c r="EL77" s="610"/>
      <c r="EM77" s="610"/>
      <c r="EN77" s="610"/>
      <c r="EO77" s="610"/>
      <c r="EP77" s="610"/>
      <c r="EQ77" s="610"/>
      <c r="ER77" s="610"/>
      <c r="ES77" s="610"/>
      <c r="ET77" s="610"/>
      <c r="EU77" s="610"/>
      <c r="EV77" s="610"/>
      <c r="EW77" s="610"/>
      <c r="EX77" s="610"/>
      <c r="EY77" s="610"/>
      <c r="EZ77" s="610"/>
      <c r="FA77" s="610"/>
      <c r="FB77" s="610"/>
      <c r="FC77" s="610"/>
      <c r="FD77" s="610"/>
      <c r="FE77" s="610"/>
      <c r="FF77" s="610"/>
      <c r="FG77" s="610"/>
      <c r="FH77" s="610"/>
    </row>
    <row r="78" spans="1:164" s="628" customFormat="1" ht="51" customHeight="1" thickBot="1" x14ac:dyDescent="0.25">
      <c r="A78" s="623"/>
      <c r="B78" s="624" t="s">
        <v>140</v>
      </c>
      <c r="C78" s="624" t="s">
        <v>141</v>
      </c>
      <c r="D78" s="625" t="s">
        <v>142</v>
      </c>
      <c r="E78" s="601">
        <f>VLOOKUP(B78,'Fire EN 54'!$D$5:$H$508,5,0)</f>
        <v>1577</v>
      </c>
      <c r="F78" s="601" t="s">
        <v>682</v>
      </c>
      <c r="G78" s="626" t="s">
        <v>3</v>
      </c>
      <c r="H78" s="626"/>
      <c r="I78" s="626"/>
      <c r="J78" s="559" t="str">
        <f>VLOOKUP(B78,'Fire EN 54'!$D$5:$I$508,6,0)</f>
        <v>5</v>
      </c>
      <c r="K78" s="619" t="s">
        <v>600</v>
      </c>
      <c r="L78" s="627" t="s">
        <v>626</v>
      </c>
      <c r="M78" s="605">
        <f>VLOOKUP(B78,'Fire EN 54 FX 4,704'!$D$5:$L$500,9,0)</f>
        <v>8531103000</v>
      </c>
      <c r="N78" s="606" t="str">
        <f>VLOOKUP(B78,'Fire EN 54 FX 4,704'!$D$5:$O$500,12,0)</f>
        <v>0.180</v>
      </c>
      <c r="O78" s="607"/>
      <c r="P78" s="607"/>
      <c r="Q78" s="607"/>
      <c r="R78" s="607"/>
      <c r="S78" s="607"/>
      <c r="T78" s="607"/>
      <c r="U78" s="607"/>
      <c r="V78" s="607"/>
      <c r="W78" s="607"/>
      <c r="X78" s="607"/>
      <c r="Y78" s="607"/>
      <c r="Z78" s="607"/>
      <c r="AA78" s="607"/>
      <c r="AB78" s="607"/>
      <c r="AC78" s="607"/>
      <c r="AD78" s="607"/>
      <c r="AE78" s="607"/>
      <c r="AF78" s="607"/>
      <c r="AG78" s="607"/>
      <c r="AH78" s="607"/>
      <c r="AI78" s="607"/>
      <c r="AJ78" s="607"/>
      <c r="AK78" s="607"/>
      <c r="AL78" s="607"/>
      <c r="AM78" s="607"/>
      <c r="AN78" s="607"/>
      <c r="AO78" s="607"/>
      <c r="AP78" s="607"/>
      <c r="AQ78" s="607"/>
      <c r="AR78" s="607"/>
      <c r="AS78" s="610"/>
      <c r="AT78" s="610"/>
      <c r="AU78" s="610"/>
      <c r="AV78" s="610"/>
      <c r="AW78" s="610"/>
      <c r="AX78" s="610"/>
      <c r="AY78" s="610"/>
      <c r="AZ78" s="610"/>
      <c r="BA78" s="610"/>
      <c r="BB78" s="610"/>
      <c r="BC78" s="610"/>
      <c r="BD78" s="610"/>
      <c r="BE78" s="610"/>
      <c r="BF78" s="610"/>
      <c r="BG78" s="610"/>
      <c r="BH78" s="610"/>
      <c r="BI78" s="610"/>
      <c r="BJ78" s="610"/>
      <c r="BK78" s="610"/>
      <c r="BL78" s="610"/>
      <c r="BM78" s="610"/>
      <c r="BN78" s="610"/>
      <c r="BO78" s="610"/>
      <c r="BP78" s="610"/>
      <c r="BQ78" s="610"/>
      <c r="BR78" s="610"/>
      <c r="BS78" s="610"/>
      <c r="BT78" s="610"/>
      <c r="BU78" s="610"/>
      <c r="BV78" s="610"/>
      <c r="BW78" s="610"/>
      <c r="BX78" s="610"/>
      <c r="BY78" s="610"/>
      <c r="BZ78" s="610"/>
      <c r="CA78" s="610"/>
      <c r="CB78" s="610"/>
      <c r="CC78" s="610"/>
      <c r="CD78" s="610"/>
      <c r="CE78" s="610"/>
      <c r="CF78" s="610"/>
      <c r="CG78" s="610"/>
      <c r="CH78" s="610"/>
      <c r="CI78" s="610"/>
      <c r="CJ78" s="610"/>
      <c r="CK78" s="610"/>
      <c r="CL78" s="610"/>
      <c r="CM78" s="610"/>
      <c r="CN78" s="610"/>
      <c r="CO78" s="610"/>
      <c r="CP78" s="610"/>
      <c r="CQ78" s="610"/>
      <c r="CR78" s="610"/>
      <c r="CS78" s="610"/>
      <c r="CT78" s="610"/>
      <c r="CU78" s="610"/>
      <c r="CV78" s="610"/>
      <c r="CW78" s="610"/>
      <c r="CX78" s="610"/>
      <c r="CY78" s="610"/>
      <c r="CZ78" s="610"/>
      <c r="DA78" s="610"/>
      <c r="DB78" s="610"/>
      <c r="DC78" s="610"/>
      <c r="DD78" s="610"/>
      <c r="DE78" s="610"/>
      <c r="DF78" s="610"/>
      <c r="DG78" s="610"/>
      <c r="DH78" s="610"/>
      <c r="DI78" s="610"/>
      <c r="DJ78" s="610"/>
      <c r="DK78" s="610"/>
      <c r="DL78" s="610"/>
      <c r="DM78" s="610"/>
      <c r="DN78" s="610"/>
      <c r="DO78" s="610"/>
      <c r="DP78" s="610"/>
      <c r="DQ78" s="610"/>
      <c r="DR78" s="610"/>
      <c r="DS78" s="610"/>
      <c r="DT78" s="610"/>
      <c r="DU78" s="610"/>
      <c r="DV78" s="610"/>
      <c r="DW78" s="610"/>
      <c r="DX78" s="610"/>
      <c r="DY78" s="610"/>
      <c r="DZ78" s="610"/>
      <c r="EA78" s="610"/>
      <c r="EB78" s="610"/>
      <c r="EC78" s="610"/>
      <c r="ED78" s="610"/>
      <c r="EE78" s="610"/>
      <c r="EF78" s="610"/>
      <c r="EG78" s="610"/>
      <c r="EH78" s="610"/>
      <c r="EI78" s="610"/>
      <c r="EJ78" s="610"/>
      <c r="EK78" s="610"/>
      <c r="EL78" s="610"/>
      <c r="EM78" s="610"/>
      <c r="EN78" s="610"/>
      <c r="EO78" s="610"/>
      <c r="EP78" s="610"/>
      <c r="EQ78" s="610"/>
      <c r="ER78" s="610"/>
      <c r="ES78" s="610"/>
      <c r="ET78" s="610"/>
      <c r="EU78" s="610"/>
      <c r="EV78" s="610"/>
      <c r="EW78" s="610"/>
      <c r="EX78" s="610"/>
      <c r="EY78" s="610"/>
      <c r="EZ78" s="610"/>
      <c r="FA78" s="610"/>
      <c r="FB78" s="610"/>
      <c r="FC78" s="610"/>
      <c r="FD78" s="610"/>
      <c r="FE78" s="610"/>
      <c r="FF78" s="610"/>
      <c r="FG78" s="610"/>
      <c r="FH78" s="610"/>
    </row>
    <row r="79" spans="1:164" s="50" customFormat="1" ht="14.25" customHeight="1" thickBot="1" x14ac:dyDescent="0.25">
      <c r="A79" s="770" t="s">
        <v>623</v>
      </c>
      <c r="B79" s="771"/>
      <c r="C79" s="771"/>
      <c r="D79" s="771"/>
      <c r="E79" s="352"/>
      <c r="F79" s="772"/>
      <c r="G79" s="772"/>
      <c r="H79" s="772"/>
      <c r="I79" s="772"/>
      <c r="J79" s="772"/>
      <c r="K79" s="772"/>
      <c r="L79" s="772"/>
      <c r="M79" s="352"/>
      <c r="N79" s="352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</row>
    <row r="80" spans="1:164" s="633" customFormat="1" ht="51" customHeight="1" thickBot="1" x14ac:dyDescent="0.25">
      <c r="A80" s="629"/>
      <c r="B80" s="630" t="s">
        <v>144</v>
      </c>
      <c r="C80" s="630" t="s">
        <v>145</v>
      </c>
      <c r="D80" s="631" t="s">
        <v>146</v>
      </c>
      <c r="E80" s="601">
        <f>VLOOKUP(B80,'Fire EN 54'!$D$5:$H$508,5,0)</f>
        <v>1030</v>
      </c>
      <c r="F80" s="632" t="s">
        <v>682</v>
      </c>
      <c r="G80" s="626" t="s">
        <v>3</v>
      </c>
      <c r="H80" s="626"/>
      <c r="I80" s="626"/>
      <c r="J80" s="560" t="str">
        <f>VLOOKUP(B80,'Fire EN 54'!$D$5:$I$508,6,0)</f>
        <v>5</v>
      </c>
      <c r="K80" s="619" t="s">
        <v>600</v>
      </c>
      <c r="L80" s="627" t="s">
        <v>626</v>
      </c>
      <c r="M80" s="605">
        <f>VLOOKUP(B80,'Fire EN 54 FX 4,704'!$D$5:$L$500,9,0)</f>
        <v>8536909599</v>
      </c>
      <c r="N80" s="606" t="str">
        <f>VLOOKUP(B80,'Fire EN 54 FX 4,704'!$D$5:$O$500,12,0)</f>
        <v>1.944</v>
      </c>
      <c r="O80" s="607"/>
      <c r="P80" s="607"/>
      <c r="Q80" s="607"/>
      <c r="R80" s="607"/>
      <c r="S80" s="607"/>
      <c r="T80" s="607"/>
      <c r="U80" s="607"/>
      <c r="V80" s="607"/>
      <c r="W80" s="607"/>
      <c r="X80" s="607"/>
      <c r="Y80" s="607"/>
      <c r="Z80" s="607"/>
      <c r="AA80" s="607"/>
      <c r="AB80" s="607"/>
      <c r="AC80" s="607"/>
      <c r="AD80" s="607"/>
      <c r="AE80" s="607"/>
      <c r="AF80" s="607"/>
      <c r="AG80" s="607"/>
      <c r="AH80" s="607"/>
      <c r="AI80" s="607"/>
      <c r="AJ80" s="607"/>
      <c r="AK80" s="607"/>
      <c r="AL80" s="607"/>
      <c r="AM80" s="607"/>
      <c r="AN80" s="607"/>
      <c r="AO80" s="607"/>
      <c r="AP80" s="607"/>
      <c r="AQ80" s="607"/>
      <c r="AR80" s="607"/>
      <c r="AS80" s="610"/>
      <c r="AT80" s="610"/>
      <c r="AU80" s="610"/>
      <c r="AV80" s="610"/>
      <c r="AW80" s="610"/>
      <c r="AX80" s="610"/>
      <c r="AY80" s="610"/>
      <c r="AZ80" s="610"/>
      <c r="BA80" s="610"/>
      <c r="BB80" s="610"/>
      <c r="BC80" s="610"/>
      <c r="BD80" s="610"/>
      <c r="BE80" s="610"/>
      <c r="BF80" s="610"/>
      <c r="BG80" s="610"/>
      <c r="BH80" s="610"/>
      <c r="BI80" s="610"/>
      <c r="BJ80" s="610"/>
      <c r="BK80" s="610"/>
      <c r="BL80" s="610"/>
      <c r="BM80" s="610"/>
      <c r="BN80" s="610"/>
      <c r="BO80" s="610"/>
      <c r="BP80" s="610"/>
      <c r="BQ80" s="610"/>
      <c r="BR80" s="610"/>
      <c r="BS80" s="610"/>
      <c r="BT80" s="610"/>
      <c r="BU80" s="610"/>
      <c r="BV80" s="610"/>
      <c r="BW80" s="610"/>
      <c r="BX80" s="610"/>
      <c r="BY80" s="610"/>
      <c r="BZ80" s="610"/>
      <c r="CA80" s="610"/>
      <c r="CB80" s="610"/>
      <c r="CC80" s="610"/>
      <c r="CD80" s="610"/>
      <c r="CE80" s="610"/>
      <c r="CF80" s="610"/>
      <c r="CG80" s="610"/>
      <c r="CH80" s="610"/>
      <c r="CI80" s="610"/>
      <c r="CJ80" s="610"/>
      <c r="CK80" s="610"/>
      <c r="CL80" s="610"/>
      <c r="CM80" s="610"/>
      <c r="CN80" s="610"/>
      <c r="CO80" s="610"/>
      <c r="CP80" s="610"/>
      <c r="CQ80" s="610"/>
      <c r="CR80" s="610"/>
      <c r="CS80" s="610"/>
      <c r="CT80" s="610"/>
      <c r="CU80" s="610"/>
      <c r="CV80" s="610"/>
      <c r="CW80" s="610"/>
      <c r="CX80" s="610"/>
      <c r="CY80" s="610"/>
      <c r="CZ80" s="610"/>
      <c r="DA80" s="610"/>
      <c r="DB80" s="610"/>
      <c r="DC80" s="610"/>
      <c r="DD80" s="610"/>
      <c r="DE80" s="610"/>
      <c r="DF80" s="610"/>
      <c r="DG80" s="610"/>
      <c r="DH80" s="610"/>
      <c r="DI80" s="610"/>
      <c r="DJ80" s="610"/>
      <c r="DK80" s="610"/>
      <c r="DL80" s="610"/>
      <c r="DM80" s="610"/>
      <c r="DN80" s="610"/>
      <c r="DO80" s="610"/>
      <c r="DP80" s="610"/>
      <c r="DQ80" s="610"/>
      <c r="DR80" s="610"/>
      <c r="DS80" s="610"/>
      <c r="DT80" s="610"/>
      <c r="DU80" s="610"/>
      <c r="DV80" s="610"/>
      <c r="DW80" s="610"/>
      <c r="DX80" s="610"/>
      <c r="DY80" s="610"/>
      <c r="DZ80" s="610"/>
      <c r="EA80" s="610"/>
      <c r="EB80" s="610"/>
      <c r="EC80" s="610"/>
      <c r="ED80" s="610"/>
      <c r="EE80" s="610"/>
      <c r="EF80" s="610"/>
      <c r="EG80" s="610"/>
      <c r="EH80" s="610"/>
      <c r="EI80" s="610"/>
      <c r="EJ80" s="610"/>
      <c r="EK80" s="610"/>
      <c r="EL80" s="610"/>
      <c r="EM80" s="610"/>
      <c r="EN80" s="610"/>
      <c r="EO80" s="610"/>
      <c r="EP80" s="610"/>
      <c r="EQ80" s="610"/>
      <c r="ER80" s="610"/>
      <c r="ES80" s="610"/>
      <c r="ET80" s="610"/>
      <c r="EU80" s="610"/>
      <c r="EV80" s="610"/>
      <c r="EW80" s="610"/>
      <c r="EX80" s="610"/>
      <c r="EY80" s="610"/>
      <c r="EZ80" s="610"/>
      <c r="FA80" s="610"/>
      <c r="FB80" s="610"/>
      <c r="FC80" s="610"/>
      <c r="FD80" s="610"/>
      <c r="FE80" s="610"/>
      <c r="FF80" s="610"/>
      <c r="FG80" s="610"/>
      <c r="FH80" s="610"/>
    </row>
    <row r="81" spans="1:164" s="636" customFormat="1" ht="51" customHeight="1" x14ac:dyDescent="0.15">
      <c r="A81" s="623"/>
      <c r="B81" s="634" t="s">
        <v>624</v>
      </c>
      <c r="C81" s="634" t="s">
        <v>173</v>
      </c>
      <c r="D81" s="635" t="s">
        <v>147</v>
      </c>
      <c r="E81" s="601">
        <f>VLOOKUP(B81,'Fire EN 54'!$D$5:$H$508,5,0)</f>
        <v>515</v>
      </c>
      <c r="F81" s="632" t="s">
        <v>682</v>
      </c>
      <c r="G81" s="603" t="s">
        <v>3</v>
      </c>
      <c r="H81" s="603"/>
      <c r="I81" s="603"/>
      <c r="J81" s="560" t="str">
        <f>VLOOKUP(B81,'Fire EN 54'!$D$5:$I$508,6,0)</f>
        <v>5</v>
      </c>
      <c r="K81" s="619" t="s">
        <v>600</v>
      </c>
      <c r="L81" s="612" t="s">
        <v>625</v>
      </c>
      <c r="M81" s="605">
        <f>VLOOKUP(B81,'Fire EN 54 FX 4,704'!$D$5:$L$500,9,0)</f>
        <v>8531103000</v>
      </c>
      <c r="N81" s="606" t="str">
        <f>VLOOKUP(B81,'Fire EN 54 FX 4,704'!$D$5:$O$500,12,0)</f>
        <v>0.077</v>
      </c>
      <c r="O81" s="607"/>
      <c r="P81" s="607"/>
      <c r="Q81" s="607"/>
      <c r="R81" s="607"/>
      <c r="S81" s="607"/>
      <c r="T81" s="607"/>
      <c r="U81" s="607"/>
      <c r="V81" s="607"/>
      <c r="W81" s="607"/>
      <c r="X81" s="607"/>
      <c r="Y81" s="607"/>
      <c r="Z81" s="607"/>
      <c r="AA81" s="607"/>
      <c r="AB81" s="607"/>
      <c r="AC81" s="607"/>
      <c r="AD81" s="607"/>
      <c r="AE81" s="607"/>
      <c r="AF81" s="607"/>
      <c r="AG81" s="607"/>
      <c r="AH81" s="607"/>
      <c r="AI81" s="607"/>
      <c r="AJ81" s="607"/>
      <c r="AK81" s="607"/>
      <c r="AL81" s="607"/>
      <c r="AM81" s="607"/>
      <c r="AN81" s="607"/>
      <c r="AO81" s="607"/>
      <c r="AP81" s="607"/>
      <c r="AQ81" s="607"/>
      <c r="AR81" s="607"/>
      <c r="AS81" s="607"/>
      <c r="AT81" s="607"/>
      <c r="AU81" s="607"/>
      <c r="AV81" s="607"/>
      <c r="AW81" s="607"/>
      <c r="AX81" s="607"/>
      <c r="AY81" s="607"/>
      <c r="AZ81" s="607"/>
      <c r="BA81" s="607"/>
      <c r="BB81" s="607"/>
      <c r="BC81" s="607"/>
      <c r="BD81" s="607"/>
      <c r="BE81" s="607"/>
      <c r="BF81" s="607"/>
      <c r="BG81" s="607"/>
      <c r="BH81" s="607"/>
      <c r="BI81" s="607"/>
      <c r="BJ81" s="607"/>
      <c r="BK81" s="607"/>
      <c r="BL81" s="607"/>
      <c r="BM81" s="607"/>
      <c r="BN81" s="607"/>
      <c r="BO81" s="607"/>
      <c r="BP81" s="607"/>
      <c r="BQ81" s="607"/>
      <c r="BR81" s="607"/>
      <c r="BS81" s="607"/>
      <c r="BT81" s="607"/>
      <c r="BU81" s="607"/>
      <c r="BV81" s="607"/>
      <c r="BW81" s="607"/>
      <c r="BX81" s="607"/>
      <c r="BY81" s="607"/>
      <c r="BZ81" s="607"/>
      <c r="CA81" s="607"/>
      <c r="CB81" s="607"/>
      <c r="CC81" s="607"/>
      <c r="CD81" s="607"/>
      <c r="CE81" s="607"/>
      <c r="CF81" s="607"/>
      <c r="CG81" s="607"/>
      <c r="CH81" s="607"/>
      <c r="CI81" s="607"/>
      <c r="CJ81" s="607"/>
      <c r="CK81" s="607"/>
      <c r="CL81" s="607"/>
      <c r="CM81" s="607"/>
      <c r="CN81" s="607"/>
      <c r="CO81" s="607"/>
      <c r="CP81" s="607"/>
      <c r="CQ81" s="607"/>
      <c r="CR81" s="607"/>
      <c r="CS81" s="607"/>
      <c r="CT81" s="607"/>
      <c r="CU81" s="607"/>
      <c r="CV81" s="607"/>
      <c r="CW81" s="607"/>
      <c r="CX81" s="607"/>
      <c r="CY81" s="607"/>
      <c r="CZ81" s="607"/>
      <c r="DA81" s="607"/>
      <c r="DB81" s="607"/>
      <c r="DC81" s="607"/>
      <c r="DD81" s="607"/>
      <c r="DE81" s="607"/>
      <c r="DF81" s="607"/>
      <c r="DG81" s="607"/>
      <c r="DH81" s="607"/>
      <c r="DI81" s="607"/>
      <c r="DJ81" s="607"/>
      <c r="DK81" s="607"/>
      <c r="DL81" s="607"/>
      <c r="DM81" s="607"/>
      <c r="DN81" s="607"/>
      <c r="DO81" s="607"/>
      <c r="DP81" s="607"/>
      <c r="DQ81" s="607"/>
      <c r="DR81" s="607"/>
      <c r="DS81" s="607"/>
      <c r="DT81" s="607"/>
      <c r="DU81" s="607"/>
      <c r="DV81" s="607"/>
      <c r="DW81" s="607"/>
      <c r="DX81" s="607"/>
      <c r="DY81" s="607"/>
      <c r="DZ81" s="607"/>
      <c r="EA81" s="607"/>
      <c r="EB81" s="607"/>
      <c r="EC81" s="607"/>
      <c r="ED81" s="607"/>
      <c r="EE81" s="607"/>
      <c r="EF81" s="607"/>
      <c r="EG81" s="607"/>
      <c r="EH81" s="607"/>
      <c r="EI81" s="607"/>
      <c r="EJ81" s="607"/>
      <c r="EK81" s="607"/>
      <c r="EL81" s="607"/>
      <c r="EM81" s="607"/>
      <c r="EN81" s="607"/>
      <c r="EO81" s="607"/>
      <c r="EP81" s="607"/>
      <c r="EQ81" s="607"/>
      <c r="ER81" s="607"/>
      <c r="ES81" s="607"/>
      <c r="ET81" s="607"/>
      <c r="EU81" s="607"/>
      <c r="EV81" s="607"/>
      <c r="EW81" s="607"/>
      <c r="EX81" s="607"/>
      <c r="EY81" s="607"/>
      <c r="EZ81" s="607"/>
      <c r="FA81" s="607"/>
      <c r="FB81" s="607"/>
      <c r="FC81" s="607"/>
      <c r="FD81" s="607"/>
      <c r="FE81" s="607"/>
      <c r="FF81" s="607"/>
      <c r="FG81" s="607"/>
      <c r="FH81" s="607"/>
    </row>
    <row r="82" spans="1:164" s="607" customFormat="1" ht="33.75" customHeight="1" x14ac:dyDescent="0.15">
      <c r="A82" s="598"/>
      <c r="B82" s="615" t="s">
        <v>148</v>
      </c>
      <c r="C82" s="637" t="s">
        <v>149</v>
      </c>
      <c r="D82" s="616" t="s">
        <v>150</v>
      </c>
      <c r="E82" s="601">
        <f>VLOOKUP(B82,'Fire EN 54'!$D$5:$H$508,5,0)</f>
        <v>106</v>
      </c>
      <c r="F82" s="601" t="s">
        <v>682</v>
      </c>
      <c r="G82" s="603" t="s">
        <v>3</v>
      </c>
      <c r="H82" s="603"/>
      <c r="I82" s="603"/>
      <c r="J82" s="560" t="str">
        <f>VLOOKUP(B82,'Fire EN 54'!$D$5:$I$508,6,0)</f>
        <v>3</v>
      </c>
      <c r="K82" s="603" t="s">
        <v>600</v>
      </c>
      <c r="L82" s="612" t="s">
        <v>626</v>
      </c>
      <c r="M82" s="605">
        <f>VLOOKUP(B82,'Fire EN 54 FX 4,704'!$D$5:$L$500,9,0)</f>
        <v>7608208990</v>
      </c>
      <c r="N82" s="606" t="str">
        <f>VLOOKUP(B82,'Fire EN 54 FX 4,704'!$D$5:$O$500,12,0)</f>
        <v>0.058</v>
      </c>
    </row>
    <row r="83" spans="1:164" s="607" customFormat="1" ht="33.75" customHeight="1" x14ac:dyDescent="0.15">
      <c r="A83" s="598"/>
      <c r="B83" s="615" t="s">
        <v>151</v>
      </c>
      <c r="C83" s="637" t="s">
        <v>152</v>
      </c>
      <c r="D83" s="616" t="s">
        <v>153</v>
      </c>
      <c r="E83" s="601">
        <f>VLOOKUP(B83,'Fire EN 54'!$D$5:$H$508,5,0)</f>
        <v>206</v>
      </c>
      <c r="F83" s="601" t="s">
        <v>682</v>
      </c>
      <c r="G83" s="603" t="s">
        <v>3</v>
      </c>
      <c r="H83" s="603"/>
      <c r="I83" s="603"/>
      <c r="J83" s="560" t="str">
        <f>VLOOKUP(B83,'Fire EN 54'!$D$5:$I$508,6,0)</f>
        <v>3</v>
      </c>
      <c r="K83" s="603" t="s">
        <v>600</v>
      </c>
      <c r="L83" s="612" t="s">
        <v>626</v>
      </c>
      <c r="M83" s="605">
        <f>VLOOKUP(B83,'Fire EN 54 FX 4,704'!$D$5:$L$500,9,0)</f>
        <v>7608208990</v>
      </c>
      <c r="N83" s="606" t="str">
        <f>VLOOKUP(B83,'Fire EN 54 FX 4,704'!$D$5:$O$500,12,0)</f>
        <v>0.116</v>
      </c>
    </row>
    <row r="84" spans="1:164" s="607" customFormat="1" ht="33.75" customHeight="1" x14ac:dyDescent="0.15">
      <c r="A84" s="598"/>
      <c r="B84" s="615" t="s">
        <v>154</v>
      </c>
      <c r="C84" s="637" t="s">
        <v>155</v>
      </c>
      <c r="D84" s="616" t="s">
        <v>156</v>
      </c>
      <c r="E84" s="601">
        <f>VLOOKUP(B84,'Fire EN 54'!$D$5:$H$508,5,0)</f>
        <v>344</v>
      </c>
      <c r="F84" s="601" t="s">
        <v>682</v>
      </c>
      <c r="G84" s="603" t="s">
        <v>3</v>
      </c>
      <c r="H84" s="603"/>
      <c r="I84" s="603"/>
      <c r="J84" s="560" t="str">
        <f>VLOOKUP(B84,'Fire EN 54'!$D$5:$I$508,6,0)</f>
        <v>3</v>
      </c>
      <c r="K84" s="603" t="s">
        <v>600</v>
      </c>
      <c r="L84" s="612" t="s">
        <v>626</v>
      </c>
      <c r="M84" s="605">
        <f>VLOOKUP(B84,'Fire EN 54 FX 4,704'!$D$5:$L$500,9,0)</f>
        <v>7608208990</v>
      </c>
      <c r="N84" s="606" t="str">
        <f>VLOOKUP(B84,'Fire EN 54 FX 4,704'!$D$5:$O$500,12,0)</f>
        <v>0.21</v>
      </c>
    </row>
    <row r="85" spans="1:164" s="607" customFormat="1" ht="33.75" customHeight="1" x14ac:dyDescent="0.15">
      <c r="A85" s="598"/>
      <c r="B85" s="638" t="s">
        <v>2646</v>
      </c>
      <c r="C85" s="634" t="s">
        <v>157</v>
      </c>
      <c r="D85" s="635" t="s">
        <v>158</v>
      </c>
      <c r="E85" s="601">
        <f>VLOOKUP(B85,'Fire EN 54'!$D$5:$H$508,5,0)</f>
        <v>636</v>
      </c>
      <c r="F85" s="601" t="s">
        <v>682</v>
      </c>
      <c r="G85" s="603" t="s">
        <v>3</v>
      </c>
      <c r="H85" s="603"/>
      <c r="I85" s="603"/>
      <c r="J85" s="560" t="str">
        <f>VLOOKUP(B85,'Fire EN 54'!$D$5:$I$508,6,0)</f>
        <v>3</v>
      </c>
      <c r="K85" s="603" t="s">
        <v>600</v>
      </c>
      <c r="L85" s="612" t="s">
        <v>626</v>
      </c>
      <c r="M85" s="605">
        <f>VLOOKUP(B85,'Fire EN 54 FX 4,704'!$D$5:$L$500,9,0)</f>
        <v>8421999099</v>
      </c>
      <c r="N85" s="606" t="str">
        <f>VLOOKUP(B85,'Fire EN 54 FX 4,704'!$D$5:$O$500,12,0)</f>
        <v>0.14</v>
      </c>
    </row>
    <row r="86" spans="1:164" s="607" customFormat="1" ht="30" customHeight="1" x14ac:dyDescent="0.15">
      <c r="A86" s="598"/>
      <c r="B86" s="615" t="s">
        <v>159</v>
      </c>
      <c r="C86" s="615" t="s">
        <v>160</v>
      </c>
      <c r="D86" s="616" t="s">
        <v>161</v>
      </c>
      <c r="E86" s="601">
        <f>VLOOKUP(B86,'Fire EN 54'!$D$5:$H$508,5,0)</f>
        <v>225</v>
      </c>
      <c r="F86" s="601" t="s">
        <v>682</v>
      </c>
      <c r="G86" s="603" t="s">
        <v>3</v>
      </c>
      <c r="H86" s="603"/>
      <c r="I86" s="603"/>
      <c r="J86" s="560" t="str">
        <f>VLOOKUP(B86,'Fire EN 54'!$D$5:$I$508,6,0)</f>
        <v>3</v>
      </c>
      <c r="K86" s="603" t="s">
        <v>600</v>
      </c>
      <c r="L86" s="612" t="s">
        <v>626</v>
      </c>
      <c r="M86" s="605">
        <f>VLOOKUP(B86,'Fire EN 54 FX 4,704'!$D$5:$L$500,9,0)</f>
        <v>85371099</v>
      </c>
      <c r="N86" s="606" t="str">
        <f>VLOOKUP(B86,'Fire EN 54 FX 4,704'!$D$5:$O$500,12,0)</f>
        <v>0.018</v>
      </c>
    </row>
    <row r="87" spans="1:164" s="51" customFormat="1" ht="15" customHeight="1" x14ac:dyDescent="0.15">
      <c r="A87" s="770" t="s">
        <v>162</v>
      </c>
      <c r="B87" s="771"/>
      <c r="C87" s="771"/>
      <c r="D87" s="771"/>
      <c r="E87" s="352"/>
      <c r="F87" s="772"/>
      <c r="G87" s="772"/>
      <c r="H87" s="772"/>
      <c r="I87" s="772"/>
      <c r="J87" s="772"/>
      <c r="K87" s="772"/>
      <c r="L87" s="772"/>
      <c r="M87" s="352"/>
      <c r="N87" s="352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  <c r="EY87" s="43"/>
      <c r="EZ87" s="43"/>
      <c r="FA87" s="43"/>
      <c r="FB87" s="43"/>
      <c r="FC87" s="43"/>
      <c r="FD87" s="43"/>
      <c r="FE87" s="43"/>
      <c r="FF87" s="43"/>
      <c r="FG87" s="43"/>
      <c r="FH87" s="43"/>
    </row>
    <row r="88" spans="1:164" s="643" customFormat="1" ht="46.5" customHeight="1" x14ac:dyDescent="0.15">
      <c r="A88" s="639"/>
      <c r="B88" s="640" t="s">
        <v>1028</v>
      </c>
      <c r="C88" s="641" t="s">
        <v>163</v>
      </c>
      <c r="D88" s="641" t="s">
        <v>628</v>
      </c>
      <c r="E88" s="556">
        <f>VLOOKUP(B88,'Fire EN 54'!$D$5:$H$508,5,0)</f>
        <v>297</v>
      </c>
      <c r="F88" s="642" t="s">
        <v>683</v>
      </c>
      <c r="G88" s="560" t="s">
        <v>3</v>
      </c>
      <c r="H88" s="560"/>
      <c r="I88" s="560"/>
      <c r="J88" s="559" t="str">
        <f>VLOOKUP(B88,'Fire EN 54'!$D$5:$I$508,6,0)</f>
        <v>5</v>
      </c>
      <c r="K88" s="566" t="s">
        <v>600</v>
      </c>
      <c r="L88" s="561" t="s">
        <v>625</v>
      </c>
      <c r="M88" s="562">
        <f>VLOOKUP(B88,'Fire EN 54 FX 4,704'!$D$5:$L$500,9,0)</f>
        <v>8531103000</v>
      </c>
      <c r="N88" s="563" t="str">
        <f>VLOOKUP(B88,'Fire EN 54 FX 4,704'!$D$5:$O$500,12,0)</f>
        <v>0.075</v>
      </c>
      <c r="O88" s="568"/>
      <c r="P88" s="568"/>
      <c r="Q88" s="568"/>
      <c r="R88" s="568"/>
      <c r="S88" s="568"/>
      <c r="T88" s="568"/>
      <c r="U88" s="568"/>
      <c r="V88" s="568"/>
      <c r="W88" s="568"/>
      <c r="X88" s="568"/>
      <c r="Y88" s="568"/>
      <c r="Z88" s="568"/>
      <c r="AA88" s="568"/>
      <c r="AB88" s="568"/>
      <c r="AC88" s="568"/>
      <c r="AD88" s="568"/>
      <c r="AE88" s="568"/>
      <c r="AF88" s="568"/>
      <c r="AG88" s="568"/>
      <c r="AH88" s="568"/>
      <c r="AI88" s="568"/>
      <c r="AJ88" s="568"/>
      <c r="AK88" s="568"/>
      <c r="AL88" s="568"/>
      <c r="AM88" s="568"/>
      <c r="AN88" s="568"/>
      <c r="AO88" s="568"/>
      <c r="AP88" s="568"/>
      <c r="AQ88" s="568"/>
      <c r="AR88" s="568"/>
      <c r="AS88" s="568"/>
      <c r="AT88" s="568"/>
      <c r="AU88" s="568"/>
      <c r="AV88" s="568"/>
      <c r="AW88" s="568"/>
      <c r="AX88" s="568"/>
      <c r="AY88" s="568"/>
      <c r="AZ88" s="568"/>
      <c r="BA88" s="568"/>
      <c r="BB88" s="568"/>
      <c r="BC88" s="568"/>
      <c r="BD88" s="568"/>
      <c r="BE88" s="568"/>
      <c r="BF88" s="568"/>
      <c r="BG88" s="568"/>
      <c r="BH88" s="568"/>
      <c r="BI88" s="568"/>
      <c r="BJ88" s="568"/>
      <c r="BK88" s="568"/>
      <c r="BL88" s="568"/>
      <c r="BM88" s="568"/>
      <c r="BN88" s="568"/>
      <c r="BO88" s="568"/>
      <c r="BP88" s="568"/>
      <c r="BQ88" s="568"/>
      <c r="BR88" s="568"/>
      <c r="BS88" s="568"/>
      <c r="BT88" s="568"/>
      <c r="BU88" s="568"/>
      <c r="BV88" s="568"/>
      <c r="BW88" s="568"/>
      <c r="BX88" s="568"/>
      <c r="BY88" s="568"/>
      <c r="BZ88" s="568"/>
      <c r="CA88" s="568"/>
      <c r="CB88" s="568"/>
      <c r="CC88" s="568"/>
      <c r="CD88" s="568"/>
      <c r="CE88" s="568"/>
      <c r="CF88" s="568"/>
      <c r="CG88" s="568"/>
      <c r="CH88" s="568"/>
      <c r="CI88" s="568"/>
      <c r="CJ88" s="568"/>
      <c r="CK88" s="568"/>
      <c r="CL88" s="568"/>
      <c r="CM88" s="568"/>
      <c r="CN88" s="568"/>
      <c r="CO88" s="568"/>
      <c r="CP88" s="568"/>
      <c r="CQ88" s="568"/>
      <c r="CR88" s="568"/>
      <c r="CS88" s="568"/>
      <c r="CT88" s="568"/>
      <c r="CU88" s="568"/>
      <c r="CV88" s="568"/>
      <c r="CW88" s="568"/>
      <c r="CX88" s="568"/>
      <c r="CY88" s="568"/>
      <c r="CZ88" s="568"/>
      <c r="DA88" s="568"/>
      <c r="DB88" s="568"/>
      <c r="DC88" s="568"/>
      <c r="DD88" s="568"/>
      <c r="DE88" s="568"/>
      <c r="DF88" s="568"/>
      <c r="DG88" s="568"/>
      <c r="DH88" s="568"/>
      <c r="DI88" s="568"/>
      <c r="DJ88" s="568"/>
      <c r="DK88" s="568"/>
      <c r="DL88" s="568"/>
      <c r="DM88" s="568"/>
      <c r="DN88" s="568"/>
      <c r="DO88" s="568"/>
      <c r="DP88" s="568"/>
      <c r="DQ88" s="568"/>
      <c r="DR88" s="568"/>
      <c r="DS88" s="568"/>
      <c r="DT88" s="568"/>
      <c r="DU88" s="568"/>
      <c r="DV88" s="568"/>
      <c r="DW88" s="568"/>
      <c r="DX88" s="568"/>
      <c r="DY88" s="568"/>
      <c r="DZ88" s="568"/>
      <c r="EA88" s="568"/>
      <c r="EB88" s="568"/>
      <c r="EC88" s="568"/>
      <c r="ED88" s="568"/>
      <c r="EE88" s="568"/>
      <c r="EF88" s="568"/>
      <c r="EG88" s="568"/>
      <c r="EH88" s="568"/>
      <c r="EI88" s="568"/>
      <c r="EJ88" s="568"/>
      <c r="EK88" s="568"/>
      <c r="EL88" s="568"/>
      <c r="EM88" s="568"/>
      <c r="EN88" s="568"/>
      <c r="EO88" s="568"/>
      <c r="EP88" s="568"/>
      <c r="EQ88" s="568"/>
      <c r="ER88" s="568"/>
      <c r="ES88" s="568"/>
      <c r="ET88" s="568"/>
      <c r="EU88" s="568"/>
      <c r="EV88" s="568"/>
      <c r="EW88" s="568"/>
      <c r="EX88" s="568"/>
      <c r="EY88" s="568"/>
      <c r="EZ88" s="568"/>
      <c r="FA88" s="568"/>
      <c r="FB88" s="568"/>
      <c r="FC88" s="568"/>
      <c r="FD88" s="568"/>
      <c r="FE88" s="568"/>
      <c r="FF88" s="568"/>
      <c r="FG88" s="568"/>
      <c r="FH88" s="568"/>
    </row>
    <row r="89" spans="1:164" s="643" customFormat="1" ht="52.5" customHeight="1" x14ac:dyDescent="0.15">
      <c r="A89" s="639"/>
      <c r="B89" s="573" t="s">
        <v>1029</v>
      </c>
      <c r="C89" s="574" t="s">
        <v>164</v>
      </c>
      <c r="D89" s="574" t="s">
        <v>165</v>
      </c>
      <c r="E89" s="556">
        <f>VLOOKUP(B89,'Fire EN 54'!$D$5:$H$508,5,0)</f>
        <v>307</v>
      </c>
      <c r="F89" s="642" t="s">
        <v>683</v>
      </c>
      <c r="G89" s="560" t="s">
        <v>3</v>
      </c>
      <c r="H89" s="560"/>
      <c r="I89" s="560"/>
      <c r="J89" s="559" t="str">
        <f>VLOOKUP(B89,'Fire EN 54'!$D$5:$I$508,6,0)</f>
        <v>5</v>
      </c>
      <c r="K89" s="566" t="s">
        <v>600</v>
      </c>
      <c r="L89" s="561" t="s">
        <v>625</v>
      </c>
      <c r="M89" s="562">
        <f>VLOOKUP(B89,'Fire EN 54 FX 4,704'!$D$5:$L$500,9,0)</f>
        <v>8531103000</v>
      </c>
      <c r="N89" s="563" t="str">
        <f>VLOOKUP(B89,'Fire EN 54 FX 4,704'!$D$5:$O$500,12,0)</f>
        <v>0.077</v>
      </c>
      <c r="O89" s="568"/>
      <c r="P89" s="568"/>
      <c r="Q89" s="568"/>
      <c r="R89" s="568"/>
      <c r="S89" s="568"/>
      <c r="T89" s="568"/>
      <c r="U89" s="568"/>
      <c r="V89" s="568"/>
      <c r="W89" s="568"/>
      <c r="X89" s="568"/>
      <c r="Y89" s="568"/>
      <c r="Z89" s="568"/>
      <c r="AA89" s="568"/>
      <c r="AB89" s="568"/>
      <c r="AC89" s="568"/>
      <c r="AD89" s="568"/>
      <c r="AE89" s="568"/>
      <c r="AF89" s="568"/>
      <c r="AG89" s="568"/>
      <c r="AH89" s="568"/>
      <c r="AI89" s="568"/>
      <c r="AJ89" s="568"/>
      <c r="AK89" s="568"/>
      <c r="AL89" s="568"/>
      <c r="AM89" s="568"/>
      <c r="AN89" s="568"/>
      <c r="AO89" s="568"/>
      <c r="AP89" s="568"/>
      <c r="AQ89" s="568"/>
      <c r="AR89" s="568"/>
      <c r="AS89" s="568"/>
      <c r="AT89" s="568"/>
      <c r="AU89" s="568"/>
      <c r="AV89" s="568"/>
      <c r="AW89" s="568"/>
      <c r="AX89" s="568"/>
      <c r="AY89" s="568"/>
      <c r="AZ89" s="568"/>
      <c r="BA89" s="568"/>
      <c r="BB89" s="568"/>
      <c r="BC89" s="568"/>
      <c r="BD89" s="568"/>
      <c r="BE89" s="568"/>
      <c r="BF89" s="568"/>
      <c r="BG89" s="568"/>
      <c r="BH89" s="568"/>
      <c r="BI89" s="568"/>
      <c r="BJ89" s="568"/>
      <c r="BK89" s="568"/>
      <c r="BL89" s="568"/>
      <c r="BM89" s="568"/>
      <c r="BN89" s="568"/>
      <c r="BO89" s="568"/>
      <c r="BP89" s="568"/>
      <c r="BQ89" s="568"/>
      <c r="BR89" s="568"/>
      <c r="BS89" s="568"/>
      <c r="BT89" s="568"/>
      <c r="BU89" s="568"/>
      <c r="BV89" s="568"/>
      <c r="BW89" s="568"/>
      <c r="BX89" s="568"/>
      <c r="BY89" s="568"/>
      <c r="BZ89" s="568"/>
      <c r="CA89" s="568"/>
      <c r="CB89" s="568"/>
      <c r="CC89" s="568"/>
      <c r="CD89" s="568"/>
      <c r="CE89" s="568"/>
      <c r="CF89" s="568"/>
      <c r="CG89" s="568"/>
      <c r="CH89" s="568"/>
      <c r="CI89" s="568"/>
      <c r="CJ89" s="568"/>
      <c r="CK89" s="568"/>
      <c r="CL89" s="568"/>
      <c r="CM89" s="568"/>
      <c r="CN89" s="568"/>
      <c r="CO89" s="568"/>
      <c r="CP89" s="568"/>
      <c r="CQ89" s="568"/>
      <c r="CR89" s="568"/>
      <c r="CS89" s="568"/>
      <c r="CT89" s="568"/>
      <c r="CU89" s="568"/>
      <c r="CV89" s="568"/>
      <c r="CW89" s="568"/>
      <c r="CX89" s="568"/>
      <c r="CY89" s="568"/>
      <c r="CZ89" s="568"/>
      <c r="DA89" s="568"/>
      <c r="DB89" s="568"/>
      <c r="DC89" s="568"/>
      <c r="DD89" s="568"/>
      <c r="DE89" s="568"/>
      <c r="DF89" s="568"/>
      <c r="DG89" s="568"/>
      <c r="DH89" s="568"/>
      <c r="DI89" s="568"/>
      <c r="DJ89" s="568"/>
      <c r="DK89" s="568"/>
      <c r="DL89" s="568"/>
      <c r="DM89" s="568"/>
      <c r="DN89" s="568"/>
      <c r="DO89" s="568"/>
      <c r="DP89" s="568"/>
      <c r="DQ89" s="568"/>
      <c r="DR89" s="568"/>
      <c r="DS89" s="568"/>
      <c r="DT89" s="568"/>
      <c r="DU89" s="568"/>
      <c r="DV89" s="568"/>
      <c r="DW89" s="568"/>
      <c r="DX89" s="568"/>
      <c r="DY89" s="568"/>
      <c r="DZ89" s="568"/>
      <c r="EA89" s="568"/>
      <c r="EB89" s="568"/>
      <c r="EC89" s="568"/>
      <c r="ED89" s="568"/>
      <c r="EE89" s="568"/>
      <c r="EF89" s="568"/>
      <c r="EG89" s="568"/>
      <c r="EH89" s="568"/>
      <c r="EI89" s="568"/>
      <c r="EJ89" s="568"/>
      <c r="EK89" s="568"/>
      <c r="EL89" s="568"/>
      <c r="EM89" s="568"/>
      <c r="EN89" s="568"/>
      <c r="EO89" s="568"/>
      <c r="EP89" s="568"/>
      <c r="EQ89" s="568"/>
      <c r="ER89" s="568"/>
      <c r="ES89" s="568"/>
      <c r="ET89" s="568"/>
      <c r="EU89" s="568"/>
      <c r="EV89" s="568"/>
      <c r="EW89" s="568"/>
      <c r="EX89" s="568"/>
      <c r="EY89" s="568"/>
      <c r="EZ89" s="568"/>
      <c r="FA89" s="568"/>
      <c r="FB89" s="568"/>
      <c r="FC89" s="568"/>
      <c r="FD89" s="568"/>
      <c r="FE89" s="568"/>
      <c r="FF89" s="568"/>
      <c r="FG89" s="568"/>
      <c r="FH89" s="568"/>
    </row>
    <row r="90" spans="1:164" s="643" customFormat="1" ht="47.25" customHeight="1" x14ac:dyDescent="0.15">
      <c r="A90" s="639"/>
      <c r="B90" s="573" t="s">
        <v>1030</v>
      </c>
      <c r="C90" s="574" t="s">
        <v>166</v>
      </c>
      <c r="D90" s="574" t="s">
        <v>769</v>
      </c>
      <c r="E90" s="556">
        <f>VLOOKUP(B90,'Fire EN 54'!$D$5:$H$508,5,0)</f>
        <v>332</v>
      </c>
      <c r="F90" s="642" t="s">
        <v>683</v>
      </c>
      <c r="G90" s="560" t="s">
        <v>3</v>
      </c>
      <c r="H90" s="560"/>
      <c r="I90" s="560"/>
      <c r="J90" s="559" t="str">
        <f>VLOOKUP(B90,'Fire EN 54'!$D$5:$I$508,6,0)</f>
        <v>5</v>
      </c>
      <c r="K90" s="566" t="s">
        <v>600</v>
      </c>
      <c r="L90" s="561" t="s">
        <v>625</v>
      </c>
      <c r="M90" s="562">
        <f>VLOOKUP(B90,'Fire EN 54 FX 4,704'!$D$5:$L$500,9,0)</f>
        <v>8531103000</v>
      </c>
      <c r="N90" s="563" t="str">
        <f>VLOOKUP(B90,'Fire EN 54 FX 4,704'!$D$5:$O$500,12,0)</f>
        <v>0.077</v>
      </c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  <c r="AA90" s="568"/>
      <c r="AB90" s="568"/>
      <c r="AC90" s="568"/>
      <c r="AD90" s="568"/>
      <c r="AE90" s="568"/>
      <c r="AF90" s="568"/>
      <c r="AG90" s="568"/>
      <c r="AH90" s="568"/>
      <c r="AI90" s="568"/>
      <c r="AJ90" s="568"/>
      <c r="AK90" s="568"/>
      <c r="AL90" s="568"/>
      <c r="AM90" s="568"/>
      <c r="AN90" s="568"/>
      <c r="AO90" s="568"/>
      <c r="AP90" s="568"/>
      <c r="AQ90" s="568"/>
      <c r="AR90" s="568"/>
      <c r="AS90" s="568"/>
      <c r="AT90" s="568"/>
      <c r="AU90" s="568"/>
      <c r="AV90" s="568"/>
      <c r="AW90" s="568"/>
      <c r="AX90" s="568"/>
      <c r="AY90" s="568"/>
      <c r="AZ90" s="568"/>
      <c r="BA90" s="568"/>
      <c r="BB90" s="568"/>
      <c r="BC90" s="568"/>
      <c r="BD90" s="568"/>
      <c r="BE90" s="568"/>
      <c r="BF90" s="568"/>
      <c r="BG90" s="568"/>
      <c r="BH90" s="568"/>
      <c r="BI90" s="568"/>
      <c r="BJ90" s="568"/>
      <c r="BK90" s="568"/>
      <c r="BL90" s="568"/>
      <c r="BM90" s="568"/>
      <c r="BN90" s="568"/>
      <c r="BO90" s="568"/>
      <c r="BP90" s="568"/>
      <c r="BQ90" s="568"/>
      <c r="BR90" s="568"/>
      <c r="BS90" s="568"/>
      <c r="BT90" s="568"/>
      <c r="BU90" s="568"/>
      <c r="BV90" s="568"/>
      <c r="BW90" s="568"/>
      <c r="BX90" s="568"/>
      <c r="BY90" s="568"/>
      <c r="BZ90" s="568"/>
      <c r="CA90" s="568"/>
      <c r="CB90" s="568"/>
      <c r="CC90" s="568"/>
      <c r="CD90" s="568"/>
      <c r="CE90" s="568"/>
      <c r="CF90" s="568"/>
      <c r="CG90" s="568"/>
      <c r="CH90" s="568"/>
      <c r="CI90" s="568"/>
      <c r="CJ90" s="568"/>
      <c r="CK90" s="568"/>
      <c r="CL90" s="568"/>
      <c r="CM90" s="568"/>
      <c r="CN90" s="568"/>
      <c r="CO90" s="568"/>
      <c r="CP90" s="568"/>
      <c r="CQ90" s="568"/>
      <c r="CR90" s="568"/>
      <c r="CS90" s="568"/>
      <c r="CT90" s="568"/>
      <c r="CU90" s="568"/>
      <c r="CV90" s="568"/>
      <c r="CW90" s="568"/>
      <c r="CX90" s="568"/>
      <c r="CY90" s="568"/>
      <c r="CZ90" s="568"/>
      <c r="DA90" s="568"/>
      <c r="DB90" s="568"/>
      <c r="DC90" s="568"/>
      <c r="DD90" s="568"/>
      <c r="DE90" s="568"/>
      <c r="DF90" s="568"/>
      <c r="DG90" s="568"/>
      <c r="DH90" s="568"/>
      <c r="DI90" s="568"/>
      <c r="DJ90" s="568"/>
      <c r="DK90" s="568"/>
      <c r="DL90" s="568"/>
      <c r="DM90" s="568"/>
      <c r="DN90" s="568"/>
      <c r="DO90" s="568"/>
      <c r="DP90" s="568"/>
      <c r="DQ90" s="568"/>
      <c r="DR90" s="568"/>
      <c r="DS90" s="568"/>
      <c r="DT90" s="568"/>
      <c r="DU90" s="568"/>
      <c r="DV90" s="568"/>
      <c r="DW90" s="568"/>
      <c r="DX90" s="568"/>
      <c r="DY90" s="568"/>
      <c r="DZ90" s="568"/>
      <c r="EA90" s="568"/>
      <c r="EB90" s="568"/>
      <c r="EC90" s="568"/>
      <c r="ED90" s="568"/>
      <c r="EE90" s="568"/>
      <c r="EF90" s="568"/>
      <c r="EG90" s="568"/>
      <c r="EH90" s="568"/>
      <c r="EI90" s="568"/>
      <c r="EJ90" s="568"/>
      <c r="EK90" s="568"/>
      <c r="EL90" s="568"/>
      <c r="EM90" s="568"/>
      <c r="EN90" s="568"/>
      <c r="EO90" s="568"/>
      <c r="EP90" s="568"/>
      <c r="EQ90" s="568"/>
      <c r="ER90" s="568"/>
      <c r="ES90" s="568"/>
      <c r="ET90" s="568"/>
      <c r="EU90" s="568"/>
      <c r="EV90" s="568"/>
      <c r="EW90" s="568"/>
      <c r="EX90" s="568"/>
      <c r="EY90" s="568"/>
      <c r="EZ90" s="568"/>
      <c r="FA90" s="568"/>
      <c r="FB90" s="568"/>
      <c r="FC90" s="568"/>
      <c r="FD90" s="568"/>
      <c r="FE90" s="568"/>
      <c r="FF90" s="568"/>
      <c r="FG90" s="568"/>
      <c r="FH90" s="568"/>
    </row>
    <row r="91" spans="1:164" s="643" customFormat="1" ht="47.25" customHeight="1" x14ac:dyDescent="0.15">
      <c r="A91" s="639"/>
      <c r="B91" s="573" t="s">
        <v>1031</v>
      </c>
      <c r="C91" s="574" t="s">
        <v>167</v>
      </c>
      <c r="D91" s="574" t="s">
        <v>770</v>
      </c>
      <c r="E91" s="556">
        <f>VLOOKUP(B91,'Fire EN 54'!$D$5:$H$508,5,0)</f>
        <v>349</v>
      </c>
      <c r="F91" s="642" t="s">
        <v>683</v>
      </c>
      <c r="G91" s="560" t="s">
        <v>3</v>
      </c>
      <c r="H91" s="560"/>
      <c r="I91" s="560"/>
      <c r="J91" s="559" t="str">
        <f>VLOOKUP(B91,'Fire EN 54'!$D$5:$I$508,6,0)</f>
        <v>5</v>
      </c>
      <c r="K91" s="566" t="s">
        <v>600</v>
      </c>
      <c r="L91" s="561" t="s">
        <v>625</v>
      </c>
      <c r="M91" s="562">
        <f>VLOOKUP(B91,'Fire EN 54 FX 4,704'!$D$5:$L$500,9,0)</f>
        <v>8531103000</v>
      </c>
      <c r="N91" s="563" t="str">
        <f>VLOOKUP(B91,'Fire EN 54 FX 4,704'!$D$5:$O$500,12,0)</f>
        <v>0.075</v>
      </c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  <c r="AA91" s="568"/>
      <c r="AB91" s="568"/>
      <c r="AC91" s="568"/>
      <c r="AD91" s="568"/>
      <c r="AE91" s="568"/>
      <c r="AF91" s="568"/>
      <c r="AG91" s="568"/>
      <c r="AH91" s="568"/>
      <c r="AI91" s="568"/>
      <c r="AJ91" s="568"/>
      <c r="AK91" s="568"/>
      <c r="AL91" s="568"/>
      <c r="AM91" s="568"/>
      <c r="AN91" s="568"/>
      <c r="AO91" s="568"/>
      <c r="AP91" s="568"/>
      <c r="AQ91" s="568"/>
      <c r="AR91" s="568"/>
      <c r="AS91" s="568"/>
      <c r="AT91" s="568"/>
      <c r="AU91" s="568"/>
      <c r="AV91" s="568"/>
      <c r="AW91" s="568"/>
      <c r="AX91" s="568"/>
      <c r="AY91" s="568"/>
      <c r="AZ91" s="568"/>
      <c r="BA91" s="568"/>
      <c r="BB91" s="568"/>
      <c r="BC91" s="568"/>
      <c r="BD91" s="568"/>
      <c r="BE91" s="568"/>
      <c r="BF91" s="568"/>
      <c r="BG91" s="568"/>
      <c r="BH91" s="568"/>
      <c r="BI91" s="568"/>
      <c r="BJ91" s="568"/>
      <c r="BK91" s="568"/>
      <c r="BL91" s="568"/>
      <c r="BM91" s="568"/>
      <c r="BN91" s="568"/>
      <c r="BO91" s="568"/>
      <c r="BP91" s="568"/>
      <c r="BQ91" s="568"/>
      <c r="BR91" s="568"/>
      <c r="BS91" s="568"/>
      <c r="BT91" s="568"/>
      <c r="BU91" s="568"/>
      <c r="BV91" s="568"/>
      <c r="BW91" s="568"/>
      <c r="BX91" s="568"/>
      <c r="BY91" s="568"/>
      <c r="BZ91" s="568"/>
      <c r="CA91" s="568"/>
      <c r="CB91" s="568"/>
      <c r="CC91" s="568"/>
      <c r="CD91" s="568"/>
      <c r="CE91" s="568"/>
      <c r="CF91" s="568"/>
      <c r="CG91" s="568"/>
      <c r="CH91" s="568"/>
      <c r="CI91" s="568"/>
      <c r="CJ91" s="568"/>
      <c r="CK91" s="568"/>
      <c r="CL91" s="568"/>
      <c r="CM91" s="568"/>
      <c r="CN91" s="568"/>
      <c r="CO91" s="568"/>
      <c r="CP91" s="568"/>
      <c r="CQ91" s="568"/>
      <c r="CR91" s="568"/>
      <c r="CS91" s="568"/>
      <c r="CT91" s="568"/>
      <c r="CU91" s="568"/>
      <c r="CV91" s="568"/>
      <c r="CW91" s="568"/>
      <c r="CX91" s="568"/>
      <c r="CY91" s="568"/>
      <c r="CZ91" s="568"/>
      <c r="DA91" s="568"/>
      <c r="DB91" s="568"/>
      <c r="DC91" s="568"/>
      <c r="DD91" s="568"/>
      <c r="DE91" s="568"/>
      <c r="DF91" s="568"/>
      <c r="DG91" s="568"/>
      <c r="DH91" s="568"/>
      <c r="DI91" s="568"/>
      <c r="DJ91" s="568"/>
      <c r="DK91" s="568"/>
      <c r="DL91" s="568"/>
      <c r="DM91" s="568"/>
      <c r="DN91" s="568"/>
      <c r="DO91" s="568"/>
      <c r="DP91" s="568"/>
      <c r="DQ91" s="568"/>
      <c r="DR91" s="568"/>
      <c r="DS91" s="568"/>
      <c r="DT91" s="568"/>
      <c r="DU91" s="568"/>
      <c r="DV91" s="568"/>
      <c r="DW91" s="568"/>
      <c r="DX91" s="568"/>
      <c r="DY91" s="568"/>
      <c r="DZ91" s="568"/>
      <c r="EA91" s="568"/>
      <c r="EB91" s="568"/>
      <c r="EC91" s="568"/>
      <c r="ED91" s="568"/>
      <c r="EE91" s="568"/>
      <c r="EF91" s="568"/>
      <c r="EG91" s="568"/>
      <c r="EH91" s="568"/>
      <c r="EI91" s="568"/>
      <c r="EJ91" s="568"/>
      <c r="EK91" s="568"/>
      <c r="EL91" s="568"/>
      <c r="EM91" s="568"/>
      <c r="EN91" s="568"/>
      <c r="EO91" s="568"/>
      <c r="EP91" s="568"/>
      <c r="EQ91" s="568"/>
      <c r="ER91" s="568"/>
      <c r="ES91" s="568"/>
      <c r="ET91" s="568"/>
      <c r="EU91" s="568"/>
      <c r="EV91" s="568"/>
      <c r="EW91" s="568"/>
      <c r="EX91" s="568"/>
      <c r="EY91" s="568"/>
      <c r="EZ91" s="568"/>
      <c r="FA91" s="568"/>
      <c r="FB91" s="568"/>
      <c r="FC91" s="568"/>
      <c r="FD91" s="568"/>
      <c r="FE91" s="568"/>
      <c r="FF91" s="568"/>
      <c r="FG91" s="568"/>
      <c r="FH91" s="568"/>
    </row>
    <row r="92" spans="1:164" s="643" customFormat="1" ht="52.5" customHeight="1" x14ac:dyDescent="0.15">
      <c r="A92" s="639"/>
      <c r="B92" s="573" t="s">
        <v>627</v>
      </c>
      <c r="C92" s="574" t="s">
        <v>168</v>
      </c>
      <c r="D92" s="574" t="s">
        <v>771</v>
      </c>
      <c r="E92" s="556">
        <f>VLOOKUP(B92,'Fire EN 54'!$D$5:$H$508,5,0)</f>
        <v>357</v>
      </c>
      <c r="F92" s="642" t="s">
        <v>683</v>
      </c>
      <c r="G92" s="560" t="s">
        <v>3</v>
      </c>
      <c r="H92" s="560"/>
      <c r="I92" s="560"/>
      <c r="J92" s="559" t="str">
        <f>VLOOKUP(B92,'Fire EN 54'!$D$5:$I$508,6,0)</f>
        <v>5</v>
      </c>
      <c r="K92" s="566" t="s">
        <v>600</v>
      </c>
      <c r="L92" s="561" t="s">
        <v>625</v>
      </c>
      <c r="M92" s="562">
        <f>VLOOKUP(B92,'Fire EN 54 FX 4,704'!$D$5:$L$500,9,0)</f>
        <v>8531103000</v>
      </c>
      <c r="N92" s="563" t="str">
        <f>VLOOKUP(B92,'Fire EN 54 FX 4,704'!$D$5:$O$500,12,0)</f>
        <v>0.077</v>
      </c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  <c r="AA92" s="568"/>
      <c r="AB92" s="568"/>
      <c r="AC92" s="568"/>
      <c r="AD92" s="568"/>
      <c r="AE92" s="568"/>
      <c r="AF92" s="568"/>
      <c r="AG92" s="568"/>
      <c r="AH92" s="568"/>
      <c r="AI92" s="568"/>
      <c r="AJ92" s="568"/>
      <c r="AK92" s="568"/>
      <c r="AL92" s="568"/>
      <c r="AM92" s="568"/>
      <c r="AN92" s="568"/>
      <c r="AO92" s="568"/>
      <c r="AP92" s="568"/>
      <c r="AQ92" s="568"/>
      <c r="AR92" s="568"/>
      <c r="AS92" s="568"/>
      <c r="AT92" s="568"/>
      <c r="AU92" s="568"/>
      <c r="AV92" s="568"/>
      <c r="AW92" s="568"/>
      <c r="AX92" s="568"/>
      <c r="AY92" s="568"/>
      <c r="AZ92" s="568"/>
      <c r="BA92" s="568"/>
      <c r="BB92" s="568"/>
      <c r="BC92" s="568"/>
      <c r="BD92" s="568"/>
      <c r="BE92" s="568"/>
      <c r="BF92" s="568"/>
      <c r="BG92" s="568"/>
      <c r="BH92" s="568"/>
      <c r="BI92" s="568"/>
      <c r="BJ92" s="568"/>
      <c r="BK92" s="568"/>
      <c r="BL92" s="568"/>
      <c r="BM92" s="568"/>
      <c r="BN92" s="568"/>
      <c r="BO92" s="568"/>
      <c r="BP92" s="568"/>
      <c r="BQ92" s="568"/>
      <c r="BR92" s="568"/>
      <c r="BS92" s="568"/>
      <c r="BT92" s="568"/>
      <c r="BU92" s="568"/>
      <c r="BV92" s="568"/>
      <c r="BW92" s="568"/>
      <c r="BX92" s="568"/>
      <c r="BY92" s="568"/>
      <c r="BZ92" s="568"/>
      <c r="CA92" s="568"/>
      <c r="CB92" s="568"/>
      <c r="CC92" s="568"/>
      <c r="CD92" s="568"/>
      <c r="CE92" s="568"/>
      <c r="CF92" s="568"/>
      <c r="CG92" s="568"/>
      <c r="CH92" s="568"/>
      <c r="CI92" s="568"/>
      <c r="CJ92" s="568"/>
      <c r="CK92" s="568"/>
      <c r="CL92" s="568"/>
      <c r="CM92" s="568"/>
      <c r="CN92" s="568"/>
      <c r="CO92" s="568"/>
      <c r="CP92" s="568"/>
      <c r="CQ92" s="568"/>
      <c r="CR92" s="568"/>
      <c r="CS92" s="568"/>
      <c r="CT92" s="568"/>
      <c r="CU92" s="568"/>
      <c r="CV92" s="568"/>
      <c r="CW92" s="568"/>
      <c r="CX92" s="568"/>
      <c r="CY92" s="568"/>
      <c r="CZ92" s="568"/>
      <c r="DA92" s="568"/>
      <c r="DB92" s="568"/>
      <c r="DC92" s="568"/>
      <c r="DD92" s="568"/>
      <c r="DE92" s="568"/>
      <c r="DF92" s="568"/>
      <c r="DG92" s="568"/>
      <c r="DH92" s="568"/>
      <c r="DI92" s="568"/>
      <c r="DJ92" s="568"/>
      <c r="DK92" s="568"/>
      <c r="DL92" s="568"/>
      <c r="DM92" s="568"/>
      <c r="DN92" s="568"/>
      <c r="DO92" s="568"/>
      <c r="DP92" s="568"/>
      <c r="DQ92" s="568"/>
      <c r="DR92" s="568"/>
      <c r="DS92" s="568"/>
      <c r="DT92" s="568"/>
      <c r="DU92" s="568"/>
      <c r="DV92" s="568"/>
      <c r="DW92" s="568"/>
      <c r="DX92" s="568"/>
      <c r="DY92" s="568"/>
      <c r="DZ92" s="568"/>
      <c r="EA92" s="568"/>
      <c r="EB92" s="568"/>
      <c r="EC92" s="568"/>
      <c r="ED92" s="568"/>
      <c r="EE92" s="568"/>
      <c r="EF92" s="568"/>
      <c r="EG92" s="568"/>
      <c r="EH92" s="568"/>
      <c r="EI92" s="568"/>
      <c r="EJ92" s="568"/>
      <c r="EK92" s="568"/>
      <c r="EL92" s="568"/>
      <c r="EM92" s="568"/>
      <c r="EN92" s="568"/>
      <c r="EO92" s="568"/>
      <c r="EP92" s="568"/>
      <c r="EQ92" s="568"/>
      <c r="ER92" s="568"/>
      <c r="ES92" s="568"/>
      <c r="ET92" s="568"/>
      <c r="EU92" s="568"/>
      <c r="EV92" s="568"/>
      <c r="EW92" s="568"/>
      <c r="EX92" s="568"/>
      <c r="EY92" s="568"/>
      <c r="EZ92" s="568"/>
      <c r="FA92" s="568"/>
      <c r="FB92" s="568"/>
      <c r="FC92" s="568"/>
      <c r="FD92" s="568"/>
      <c r="FE92" s="568"/>
      <c r="FF92" s="568"/>
      <c r="FG92" s="568"/>
      <c r="FH92" s="568"/>
    </row>
    <row r="93" spans="1:164" s="643" customFormat="1" ht="47.25" customHeight="1" x14ac:dyDescent="0.15">
      <c r="A93" s="639"/>
      <c r="B93" s="573" t="s">
        <v>1032</v>
      </c>
      <c r="C93" s="574" t="s">
        <v>169</v>
      </c>
      <c r="D93" s="574" t="s">
        <v>772</v>
      </c>
      <c r="E93" s="556">
        <f>VLOOKUP(B93,'Fire EN 54'!$D$5:$H$508,5,0)</f>
        <v>385</v>
      </c>
      <c r="F93" s="642" t="s">
        <v>683</v>
      </c>
      <c r="G93" s="560" t="s">
        <v>3</v>
      </c>
      <c r="H93" s="560"/>
      <c r="I93" s="560"/>
      <c r="J93" s="559" t="str">
        <f>VLOOKUP(B93,'Fire EN 54'!$D$5:$I$508,6,0)</f>
        <v>5</v>
      </c>
      <c r="K93" s="566" t="s">
        <v>600</v>
      </c>
      <c r="L93" s="561" t="s">
        <v>625</v>
      </c>
      <c r="M93" s="562">
        <f>VLOOKUP(B93,'Fire EN 54 FX 4,704'!$D$5:$L$500,9,0)</f>
        <v>8531103000</v>
      </c>
      <c r="N93" s="563" t="str">
        <f>VLOOKUP(B93,'Fire EN 54 FX 4,704'!$D$5:$O$500,12,0)</f>
        <v>0.077</v>
      </c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  <c r="AA93" s="568"/>
      <c r="AB93" s="568"/>
      <c r="AC93" s="568"/>
      <c r="AD93" s="568"/>
      <c r="AE93" s="568"/>
      <c r="AF93" s="568"/>
      <c r="AG93" s="568"/>
      <c r="AH93" s="568"/>
      <c r="AI93" s="568"/>
      <c r="AJ93" s="568"/>
      <c r="AK93" s="568"/>
      <c r="AL93" s="568"/>
      <c r="AM93" s="568"/>
      <c r="AN93" s="568"/>
      <c r="AO93" s="568"/>
      <c r="AP93" s="568"/>
      <c r="AQ93" s="568"/>
      <c r="AR93" s="568"/>
      <c r="AS93" s="568"/>
      <c r="AT93" s="568"/>
      <c r="AU93" s="568"/>
      <c r="AV93" s="568"/>
      <c r="AW93" s="568"/>
      <c r="AX93" s="568"/>
      <c r="AY93" s="568"/>
      <c r="AZ93" s="568"/>
      <c r="BA93" s="568"/>
      <c r="BB93" s="568"/>
      <c r="BC93" s="568"/>
      <c r="BD93" s="568"/>
      <c r="BE93" s="568"/>
      <c r="BF93" s="568"/>
      <c r="BG93" s="568"/>
      <c r="BH93" s="568"/>
      <c r="BI93" s="568"/>
      <c r="BJ93" s="568"/>
      <c r="BK93" s="568"/>
      <c r="BL93" s="568"/>
      <c r="BM93" s="568"/>
      <c r="BN93" s="568"/>
      <c r="BO93" s="568"/>
      <c r="BP93" s="568"/>
      <c r="BQ93" s="568"/>
      <c r="BR93" s="568"/>
      <c r="BS93" s="568"/>
      <c r="BT93" s="568"/>
      <c r="BU93" s="568"/>
      <c r="BV93" s="568"/>
      <c r="BW93" s="568"/>
      <c r="BX93" s="568"/>
      <c r="BY93" s="568"/>
      <c r="BZ93" s="568"/>
      <c r="CA93" s="568"/>
      <c r="CB93" s="568"/>
      <c r="CC93" s="568"/>
      <c r="CD93" s="568"/>
      <c r="CE93" s="568"/>
      <c r="CF93" s="568"/>
      <c r="CG93" s="568"/>
      <c r="CH93" s="568"/>
      <c r="CI93" s="568"/>
      <c r="CJ93" s="568"/>
      <c r="CK93" s="568"/>
      <c r="CL93" s="568"/>
      <c r="CM93" s="568"/>
      <c r="CN93" s="568"/>
      <c r="CO93" s="568"/>
      <c r="CP93" s="568"/>
      <c r="CQ93" s="568"/>
      <c r="CR93" s="568"/>
      <c r="CS93" s="568"/>
      <c r="CT93" s="568"/>
      <c r="CU93" s="568"/>
      <c r="CV93" s="568"/>
      <c r="CW93" s="568"/>
      <c r="CX93" s="568"/>
      <c r="CY93" s="568"/>
      <c r="CZ93" s="568"/>
      <c r="DA93" s="568"/>
      <c r="DB93" s="568"/>
      <c r="DC93" s="568"/>
      <c r="DD93" s="568"/>
      <c r="DE93" s="568"/>
      <c r="DF93" s="568"/>
      <c r="DG93" s="568"/>
      <c r="DH93" s="568"/>
      <c r="DI93" s="568"/>
      <c r="DJ93" s="568"/>
      <c r="DK93" s="568"/>
      <c r="DL93" s="568"/>
      <c r="DM93" s="568"/>
      <c r="DN93" s="568"/>
      <c r="DO93" s="568"/>
      <c r="DP93" s="568"/>
      <c r="DQ93" s="568"/>
      <c r="DR93" s="568"/>
      <c r="DS93" s="568"/>
      <c r="DT93" s="568"/>
      <c r="DU93" s="568"/>
      <c r="DV93" s="568"/>
      <c r="DW93" s="568"/>
      <c r="DX93" s="568"/>
      <c r="DY93" s="568"/>
      <c r="DZ93" s="568"/>
      <c r="EA93" s="568"/>
      <c r="EB93" s="568"/>
      <c r="EC93" s="568"/>
      <c r="ED93" s="568"/>
      <c r="EE93" s="568"/>
      <c r="EF93" s="568"/>
      <c r="EG93" s="568"/>
      <c r="EH93" s="568"/>
      <c r="EI93" s="568"/>
      <c r="EJ93" s="568"/>
      <c r="EK93" s="568"/>
      <c r="EL93" s="568"/>
      <c r="EM93" s="568"/>
      <c r="EN93" s="568"/>
      <c r="EO93" s="568"/>
      <c r="EP93" s="568"/>
      <c r="EQ93" s="568"/>
      <c r="ER93" s="568"/>
      <c r="ES93" s="568"/>
      <c r="ET93" s="568"/>
      <c r="EU93" s="568"/>
      <c r="EV93" s="568"/>
      <c r="EW93" s="568"/>
      <c r="EX93" s="568"/>
      <c r="EY93" s="568"/>
      <c r="EZ93" s="568"/>
      <c r="FA93" s="568"/>
      <c r="FB93" s="568"/>
      <c r="FC93" s="568"/>
      <c r="FD93" s="568"/>
      <c r="FE93" s="568"/>
      <c r="FF93" s="568"/>
      <c r="FG93" s="568"/>
      <c r="FH93" s="568"/>
    </row>
    <row r="94" spans="1:164" s="643" customFormat="1" ht="51" customHeight="1" x14ac:dyDescent="0.15">
      <c r="A94" s="639"/>
      <c r="B94" s="573" t="s">
        <v>1033</v>
      </c>
      <c r="C94" s="574" t="s">
        <v>170</v>
      </c>
      <c r="D94" s="574" t="s">
        <v>171</v>
      </c>
      <c r="E94" s="556">
        <f>VLOOKUP(B94,'Fire EN 54'!$D$5:$H$508,5,0)</f>
        <v>319</v>
      </c>
      <c r="F94" s="642" t="s">
        <v>683</v>
      </c>
      <c r="G94" s="560" t="s">
        <v>3</v>
      </c>
      <c r="H94" s="560"/>
      <c r="I94" s="560"/>
      <c r="J94" s="559" t="str">
        <f>VLOOKUP(B94,'Fire EN 54'!$D$5:$I$508,6,0)</f>
        <v>5</v>
      </c>
      <c r="K94" s="566" t="s">
        <v>600</v>
      </c>
      <c r="L94" s="561" t="s">
        <v>625</v>
      </c>
      <c r="M94" s="562">
        <f>VLOOKUP(B94,'Fire EN 54 FX 4,704'!$D$5:$L$500,9,0)</f>
        <v>8531103000</v>
      </c>
      <c r="N94" s="563" t="str">
        <f>VLOOKUP(B94,'Fire EN 54 FX 4,704'!$D$5:$O$500,12,0)</f>
        <v>0.077</v>
      </c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  <c r="AA94" s="568"/>
      <c r="AB94" s="568"/>
      <c r="AC94" s="568"/>
      <c r="AD94" s="568"/>
      <c r="AE94" s="568"/>
      <c r="AF94" s="568"/>
      <c r="AG94" s="568"/>
      <c r="AH94" s="568"/>
      <c r="AI94" s="568"/>
      <c r="AJ94" s="568"/>
      <c r="AK94" s="568"/>
      <c r="AL94" s="568"/>
      <c r="AM94" s="568"/>
      <c r="AN94" s="568"/>
      <c r="AO94" s="568"/>
      <c r="AP94" s="568"/>
      <c r="AQ94" s="568"/>
      <c r="AR94" s="568"/>
      <c r="AS94" s="568"/>
      <c r="AT94" s="568"/>
      <c r="AU94" s="568"/>
      <c r="AV94" s="568"/>
      <c r="AW94" s="568"/>
      <c r="AX94" s="568"/>
      <c r="AY94" s="568"/>
      <c r="AZ94" s="568"/>
      <c r="BA94" s="568"/>
      <c r="BB94" s="568"/>
      <c r="BC94" s="568"/>
      <c r="BD94" s="568"/>
      <c r="BE94" s="568"/>
      <c r="BF94" s="568"/>
      <c r="BG94" s="568"/>
      <c r="BH94" s="568"/>
      <c r="BI94" s="568"/>
      <c r="BJ94" s="568"/>
      <c r="BK94" s="568"/>
      <c r="BL94" s="568"/>
      <c r="BM94" s="568"/>
      <c r="BN94" s="568"/>
      <c r="BO94" s="568"/>
      <c r="BP94" s="568"/>
      <c r="BQ94" s="568"/>
      <c r="BR94" s="568"/>
      <c r="BS94" s="568"/>
      <c r="BT94" s="568"/>
      <c r="BU94" s="568"/>
      <c r="BV94" s="568"/>
      <c r="BW94" s="568"/>
      <c r="BX94" s="568"/>
      <c r="BY94" s="568"/>
      <c r="BZ94" s="568"/>
      <c r="CA94" s="568"/>
      <c r="CB94" s="568"/>
      <c r="CC94" s="568"/>
      <c r="CD94" s="568"/>
      <c r="CE94" s="568"/>
      <c r="CF94" s="568"/>
      <c r="CG94" s="568"/>
      <c r="CH94" s="568"/>
      <c r="CI94" s="568"/>
      <c r="CJ94" s="568"/>
      <c r="CK94" s="568"/>
      <c r="CL94" s="568"/>
      <c r="CM94" s="568"/>
      <c r="CN94" s="568"/>
      <c r="CO94" s="568"/>
      <c r="CP94" s="568"/>
      <c r="CQ94" s="568"/>
      <c r="CR94" s="568"/>
      <c r="CS94" s="568"/>
      <c r="CT94" s="568"/>
      <c r="CU94" s="568"/>
      <c r="CV94" s="568"/>
      <c r="CW94" s="568"/>
      <c r="CX94" s="568"/>
      <c r="CY94" s="568"/>
      <c r="CZ94" s="568"/>
      <c r="DA94" s="568"/>
      <c r="DB94" s="568"/>
      <c r="DC94" s="568"/>
      <c r="DD94" s="568"/>
      <c r="DE94" s="568"/>
      <c r="DF94" s="568"/>
      <c r="DG94" s="568"/>
      <c r="DH94" s="568"/>
      <c r="DI94" s="568"/>
      <c r="DJ94" s="568"/>
      <c r="DK94" s="568"/>
      <c r="DL94" s="568"/>
      <c r="DM94" s="568"/>
      <c r="DN94" s="568"/>
      <c r="DO94" s="568"/>
      <c r="DP94" s="568"/>
      <c r="DQ94" s="568"/>
      <c r="DR94" s="568"/>
      <c r="DS94" s="568"/>
      <c r="DT94" s="568"/>
      <c r="DU94" s="568"/>
      <c r="DV94" s="568"/>
      <c r="DW94" s="568"/>
      <c r="DX94" s="568"/>
      <c r="DY94" s="568"/>
      <c r="DZ94" s="568"/>
      <c r="EA94" s="568"/>
      <c r="EB94" s="568"/>
      <c r="EC94" s="568"/>
      <c r="ED94" s="568"/>
      <c r="EE94" s="568"/>
      <c r="EF94" s="568"/>
      <c r="EG94" s="568"/>
      <c r="EH94" s="568"/>
      <c r="EI94" s="568"/>
      <c r="EJ94" s="568"/>
      <c r="EK94" s="568"/>
      <c r="EL94" s="568"/>
      <c r="EM94" s="568"/>
      <c r="EN94" s="568"/>
      <c r="EO94" s="568"/>
      <c r="EP94" s="568"/>
      <c r="EQ94" s="568"/>
      <c r="ER94" s="568"/>
      <c r="ES94" s="568"/>
      <c r="ET94" s="568"/>
      <c r="EU94" s="568"/>
      <c r="EV94" s="568"/>
      <c r="EW94" s="568"/>
      <c r="EX94" s="568"/>
      <c r="EY94" s="568"/>
      <c r="EZ94" s="568"/>
      <c r="FA94" s="568"/>
      <c r="FB94" s="568"/>
      <c r="FC94" s="568"/>
      <c r="FD94" s="568"/>
      <c r="FE94" s="568"/>
      <c r="FF94" s="568"/>
      <c r="FG94" s="568"/>
      <c r="FH94" s="568"/>
    </row>
    <row r="95" spans="1:164" s="643" customFormat="1" ht="51" customHeight="1" x14ac:dyDescent="0.15">
      <c r="A95" s="639"/>
      <c r="B95" s="573" t="s">
        <v>2618</v>
      </c>
      <c r="C95" s="574" t="s">
        <v>2617</v>
      </c>
      <c r="D95" s="644" t="s">
        <v>2633</v>
      </c>
      <c r="E95" s="556">
        <f>VLOOKUP(B95,'Fire EN 54'!$D$5:$H$508,5,0)</f>
        <v>670</v>
      </c>
      <c r="F95" s="642" t="s">
        <v>682</v>
      </c>
      <c r="G95" s="560" t="s">
        <v>3</v>
      </c>
      <c r="H95" s="560"/>
      <c r="I95" s="560"/>
      <c r="J95" s="559" t="str">
        <f>VLOOKUP(B95,'Fire EN 54'!$D$5:$I$508,6,0)</f>
        <v>5</v>
      </c>
      <c r="K95" s="566" t="s">
        <v>600</v>
      </c>
      <c r="L95" s="561" t="s">
        <v>625</v>
      </c>
      <c r="M95" s="562">
        <f>VLOOKUP(B95,'Fire EN 54 FX 4,704'!$D$5:$L$500,9,0)</f>
        <v>8531103000</v>
      </c>
      <c r="N95" s="563" t="str">
        <f>VLOOKUP(B95,'Fire EN 54 FX 4,704'!$D$5:$O$500,12,0)</f>
        <v>0,082</v>
      </c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  <c r="AA95" s="568"/>
      <c r="AB95" s="568"/>
      <c r="AC95" s="568"/>
      <c r="AD95" s="568"/>
      <c r="AE95" s="568"/>
      <c r="AF95" s="568"/>
      <c r="AG95" s="568"/>
      <c r="AH95" s="568"/>
      <c r="AI95" s="568"/>
      <c r="AJ95" s="568"/>
      <c r="AK95" s="568"/>
      <c r="AL95" s="568"/>
      <c r="AM95" s="568"/>
      <c r="AN95" s="568"/>
      <c r="AO95" s="568"/>
      <c r="AP95" s="568"/>
      <c r="AQ95" s="568"/>
      <c r="AR95" s="568"/>
      <c r="AS95" s="568"/>
      <c r="AT95" s="568"/>
      <c r="AU95" s="568"/>
      <c r="AV95" s="568"/>
      <c r="AW95" s="568"/>
      <c r="AX95" s="568"/>
      <c r="AY95" s="568"/>
      <c r="AZ95" s="568"/>
      <c r="BA95" s="568"/>
      <c r="BB95" s="568"/>
      <c r="BC95" s="568"/>
      <c r="BD95" s="568"/>
      <c r="BE95" s="568"/>
      <c r="BF95" s="568"/>
      <c r="BG95" s="568"/>
      <c r="BH95" s="568"/>
      <c r="BI95" s="568"/>
      <c r="BJ95" s="568"/>
      <c r="BK95" s="568"/>
      <c r="BL95" s="568"/>
      <c r="BM95" s="568"/>
      <c r="BN95" s="568"/>
      <c r="BO95" s="568"/>
      <c r="BP95" s="568"/>
      <c r="BQ95" s="568"/>
      <c r="BR95" s="568"/>
      <c r="BS95" s="568"/>
      <c r="BT95" s="568"/>
      <c r="BU95" s="568"/>
      <c r="BV95" s="568"/>
      <c r="BW95" s="568"/>
      <c r="BX95" s="568"/>
      <c r="BY95" s="568"/>
      <c r="BZ95" s="568"/>
      <c r="CA95" s="568"/>
      <c r="CB95" s="568"/>
      <c r="CC95" s="568"/>
      <c r="CD95" s="568"/>
      <c r="CE95" s="568"/>
      <c r="CF95" s="568"/>
      <c r="CG95" s="568"/>
      <c r="CH95" s="568"/>
      <c r="CI95" s="568"/>
      <c r="CJ95" s="568"/>
      <c r="CK95" s="568"/>
      <c r="CL95" s="568"/>
      <c r="CM95" s="568"/>
      <c r="CN95" s="568"/>
      <c r="CO95" s="568"/>
      <c r="CP95" s="568"/>
      <c r="CQ95" s="568"/>
      <c r="CR95" s="568"/>
      <c r="CS95" s="568"/>
      <c r="CT95" s="568"/>
      <c r="CU95" s="568"/>
      <c r="CV95" s="568"/>
      <c r="CW95" s="568"/>
      <c r="CX95" s="568"/>
      <c r="CY95" s="568"/>
      <c r="CZ95" s="568"/>
      <c r="DA95" s="568"/>
      <c r="DB95" s="568"/>
      <c r="DC95" s="568"/>
      <c r="DD95" s="568"/>
      <c r="DE95" s="568"/>
      <c r="DF95" s="568"/>
      <c r="DG95" s="568"/>
      <c r="DH95" s="568"/>
      <c r="DI95" s="568"/>
      <c r="DJ95" s="568"/>
      <c r="DK95" s="568"/>
      <c r="DL95" s="568"/>
      <c r="DM95" s="568"/>
      <c r="DN95" s="568"/>
      <c r="DO95" s="568"/>
      <c r="DP95" s="568"/>
      <c r="DQ95" s="568"/>
      <c r="DR95" s="568"/>
      <c r="DS95" s="568"/>
      <c r="DT95" s="568"/>
      <c r="DU95" s="568"/>
      <c r="DV95" s="568"/>
      <c r="DW95" s="568"/>
      <c r="DX95" s="568"/>
      <c r="DY95" s="568"/>
      <c r="DZ95" s="568"/>
      <c r="EA95" s="568"/>
      <c r="EB95" s="568"/>
      <c r="EC95" s="568"/>
      <c r="ED95" s="568"/>
      <c r="EE95" s="568"/>
      <c r="EF95" s="568"/>
      <c r="EG95" s="568"/>
      <c r="EH95" s="568"/>
      <c r="EI95" s="568"/>
      <c r="EJ95" s="568"/>
      <c r="EK95" s="568"/>
      <c r="EL95" s="568"/>
      <c r="EM95" s="568"/>
      <c r="EN95" s="568"/>
      <c r="EO95" s="568"/>
      <c r="EP95" s="568"/>
      <c r="EQ95" s="568"/>
      <c r="ER95" s="568"/>
      <c r="ES95" s="568"/>
      <c r="ET95" s="568"/>
      <c r="EU95" s="568"/>
      <c r="EV95" s="568"/>
      <c r="EW95" s="568"/>
      <c r="EX95" s="568"/>
      <c r="EY95" s="568"/>
      <c r="EZ95" s="568"/>
      <c r="FA95" s="568"/>
      <c r="FB95" s="568"/>
      <c r="FC95" s="568"/>
      <c r="FD95" s="568"/>
      <c r="FE95" s="568"/>
      <c r="FF95" s="568"/>
      <c r="FG95" s="568"/>
      <c r="FH95" s="568"/>
    </row>
    <row r="96" spans="1:164" s="643" customFormat="1" ht="47.25" customHeight="1" x14ac:dyDescent="0.15">
      <c r="A96" s="639"/>
      <c r="B96" s="573" t="s">
        <v>1034</v>
      </c>
      <c r="C96" s="574" t="s">
        <v>172</v>
      </c>
      <c r="D96" s="644" t="s">
        <v>728</v>
      </c>
      <c r="E96" s="556">
        <f>VLOOKUP(B96,'Fire EN 54'!$D$5:$H$508,5,0)</f>
        <v>670</v>
      </c>
      <c r="F96" s="642" t="s">
        <v>683</v>
      </c>
      <c r="G96" s="560" t="s">
        <v>3</v>
      </c>
      <c r="H96" s="560"/>
      <c r="I96" s="560"/>
      <c r="J96" s="559" t="str">
        <f>VLOOKUP(B96,'Fire EN 54'!$D$5:$I$508,6,0)</f>
        <v>5</v>
      </c>
      <c r="K96" s="566" t="s">
        <v>600</v>
      </c>
      <c r="L96" s="561" t="s">
        <v>625</v>
      </c>
      <c r="M96" s="562">
        <f>VLOOKUP(B96,'Fire EN 54 FX 4,704'!$D$5:$L$500,9,0)</f>
        <v>8531103000</v>
      </c>
      <c r="N96" s="563" t="str">
        <f>VLOOKUP(B96,'Fire EN 54 FX 4,704'!$D$5:$O$500,12,0)</f>
        <v>0.082</v>
      </c>
      <c r="O96" s="568"/>
      <c r="P96" s="568"/>
      <c r="Q96" s="568"/>
      <c r="R96" s="568"/>
      <c r="S96" s="568"/>
      <c r="T96" s="568"/>
      <c r="U96" s="568"/>
      <c r="V96" s="568"/>
      <c r="W96" s="568"/>
      <c r="X96" s="568"/>
      <c r="Y96" s="568"/>
      <c r="Z96" s="568"/>
      <c r="AA96" s="568"/>
      <c r="AB96" s="568"/>
      <c r="AC96" s="568"/>
      <c r="AD96" s="568"/>
      <c r="AE96" s="568"/>
      <c r="AF96" s="568"/>
      <c r="AG96" s="568"/>
      <c r="AH96" s="568"/>
      <c r="AI96" s="568"/>
      <c r="AJ96" s="568"/>
      <c r="AK96" s="568"/>
      <c r="AL96" s="568"/>
      <c r="AM96" s="568"/>
      <c r="AN96" s="568"/>
      <c r="AO96" s="568"/>
      <c r="AP96" s="568"/>
      <c r="AQ96" s="568"/>
      <c r="AR96" s="568"/>
      <c r="AS96" s="568"/>
      <c r="AT96" s="568"/>
      <c r="AU96" s="568"/>
      <c r="AV96" s="568"/>
      <c r="AW96" s="568"/>
      <c r="AX96" s="568"/>
      <c r="AY96" s="568"/>
      <c r="AZ96" s="568"/>
      <c r="BA96" s="568"/>
      <c r="BB96" s="568"/>
      <c r="BC96" s="568"/>
      <c r="BD96" s="568"/>
      <c r="BE96" s="568"/>
      <c r="BF96" s="568"/>
      <c r="BG96" s="568"/>
      <c r="BH96" s="568"/>
      <c r="BI96" s="568"/>
      <c r="BJ96" s="568"/>
      <c r="BK96" s="568"/>
      <c r="BL96" s="568"/>
      <c r="BM96" s="568"/>
      <c r="BN96" s="568"/>
      <c r="BO96" s="568"/>
      <c r="BP96" s="568"/>
      <c r="BQ96" s="568"/>
      <c r="BR96" s="568"/>
      <c r="BS96" s="568"/>
      <c r="BT96" s="568"/>
      <c r="BU96" s="568"/>
      <c r="BV96" s="568"/>
      <c r="BW96" s="568"/>
      <c r="BX96" s="568"/>
      <c r="BY96" s="568"/>
      <c r="BZ96" s="568"/>
      <c r="CA96" s="568"/>
      <c r="CB96" s="568"/>
      <c r="CC96" s="568"/>
      <c r="CD96" s="568"/>
      <c r="CE96" s="568"/>
      <c r="CF96" s="568"/>
      <c r="CG96" s="568"/>
      <c r="CH96" s="568"/>
      <c r="CI96" s="568"/>
      <c r="CJ96" s="568"/>
      <c r="CK96" s="568"/>
      <c r="CL96" s="568"/>
      <c r="CM96" s="568"/>
      <c r="CN96" s="568"/>
      <c r="CO96" s="568"/>
      <c r="CP96" s="568"/>
      <c r="CQ96" s="568"/>
      <c r="CR96" s="568"/>
      <c r="CS96" s="568"/>
      <c r="CT96" s="568"/>
      <c r="CU96" s="568"/>
      <c r="CV96" s="568"/>
      <c r="CW96" s="568"/>
      <c r="CX96" s="568"/>
      <c r="CY96" s="568"/>
      <c r="CZ96" s="568"/>
      <c r="DA96" s="568"/>
      <c r="DB96" s="568"/>
      <c r="DC96" s="568"/>
      <c r="DD96" s="568"/>
      <c r="DE96" s="568"/>
      <c r="DF96" s="568"/>
      <c r="DG96" s="568"/>
      <c r="DH96" s="568"/>
      <c r="DI96" s="568"/>
      <c r="DJ96" s="568"/>
      <c r="DK96" s="568"/>
      <c r="DL96" s="568"/>
      <c r="DM96" s="568"/>
      <c r="DN96" s="568"/>
      <c r="DO96" s="568"/>
      <c r="DP96" s="568"/>
      <c r="DQ96" s="568"/>
      <c r="DR96" s="568"/>
      <c r="DS96" s="568"/>
      <c r="DT96" s="568"/>
      <c r="DU96" s="568"/>
      <c r="DV96" s="568"/>
      <c r="DW96" s="568"/>
      <c r="DX96" s="568"/>
      <c r="DY96" s="568"/>
      <c r="DZ96" s="568"/>
      <c r="EA96" s="568"/>
      <c r="EB96" s="568"/>
      <c r="EC96" s="568"/>
      <c r="ED96" s="568"/>
      <c r="EE96" s="568"/>
      <c r="EF96" s="568"/>
      <c r="EG96" s="568"/>
      <c r="EH96" s="568"/>
      <c r="EI96" s="568"/>
      <c r="EJ96" s="568"/>
      <c r="EK96" s="568"/>
      <c r="EL96" s="568"/>
      <c r="EM96" s="568"/>
      <c r="EN96" s="568"/>
      <c r="EO96" s="568"/>
      <c r="EP96" s="568"/>
      <c r="EQ96" s="568"/>
      <c r="ER96" s="568"/>
      <c r="ES96" s="568"/>
      <c r="ET96" s="568"/>
      <c r="EU96" s="568"/>
      <c r="EV96" s="568"/>
      <c r="EW96" s="568"/>
      <c r="EX96" s="568"/>
      <c r="EY96" s="568"/>
      <c r="EZ96" s="568"/>
      <c r="FA96" s="568"/>
      <c r="FB96" s="568"/>
      <c r="FC96" s="568"/>
      <c r="FD96" s="568"/>
      <c r="FE96" s="568"/>
      <c r="FF96" s="568"/>
      <c r="FG96" s="568"/>
      <c r="FH96" s="568"/>
    </row>
    <row r="97" spans="1:24" s="49" customFormat="1" ht="18.75" customHeight="1" x14ac:dyDescent="0.15">
      <c r="A97" s="773" t="s">
        <v>768</v>
      </c>
      <c r="B97" s="761"/>
      <c r="C97" s="761"/>
      <c r="D97" s="761"/>
      <c r="E97" s="353"/>
      <c r="F97" s="761"/>
      <c r="G97" s="761"/>
      <c r="H97" s="761"/>
      <c r="I97" s="761"/>
      <c r="J97" s="761"/>
      <c r="K97" s="761"/>
      <c r="L97" s="761"/>
      <c r="M97" s="353"/>
      <c r="N97" s="353"/>
      <c r="O97" s="44"/>
      <c r="P97" s="44"/>
      <c r="Q97" s="44"/>
      <c r="R97" s="44"/>
      <c r="S97" s="44"/>
      <c r="T97" s="44"/>
      <c r="U97" s="44"/>
      <c r="V97" s="44"/>
      <c r="W97" s="44"/>
      <c r="X97" s="44"/>
    </row>
    <row r="98" spans="1:24" s="52" customFormat="1" ht="11.25" x14ac:dyDescent="0.15">
      <c r="A98" s="770" t="s">
        <v>174</v>
      </c>
      <c r="B98" s="771"/>
      <c r="C98" s="771"/>
      <c r="D98" s="771"/>
      <c r="E98" s="352"/>
      <c r="F98" s="772"/>
      <c r="G98" s="772"/>
      <c r="H98" s="772"/>
      <c r="I98" s="772"/>
      <c r="J98" s="772"/>
      <c r="K98" s="772"/>
      <c r="L98" s="772"/>
      <c r="M98" s="352"/>
      <c r="N98" s="352"/>
      <c r="O98" s="43"/>
      <c r="P98" s="43"/>
      <c r="Q98" s="43"/>
      <c r="R98" s="43"/>
      <c r="S98" s="43"/>
      <c r="T98" s="43"/>
      <c r="U98" s="43"/>
      <c r="V98" s="43"/>
      <c r="W98" s="43"/>
      <c r="X98" s="43"/>
    </row>
    <row r="99" spans="1:24" s="565" customFormat="1" ht="51" customHeight="1" x14ac:dyDescent="0.15">
      <c r="A99" s="553"/>
      <c r="B99" s="645" t="s">
        <v>175</v>
      </c>
      <c r="C99" s="645" t="s">
        <v>176</v>
      </c>
      <c r="D99" s="646" t="s">
        <v>177</v>
      </c>
      <c r="E99" s="556">
        <f>VLOOKUP(B99,'Fire EN 54'!$D$5:$H$508,5,0)</f>
        <v>257</v>
      </c>
      <c r="F99" s="563" t="s">
        <v>682</v>
      </c>
      <c r="G99" s="579" t="s">
        <v>3</v>
      </c>
      <c r="H99" s="579"/>
      <c r="I99" s="579"/>
      <c r="J99" s="560" t="str">
        <f>VLOOKUP(B99,'Fire EN 54'!$D$5:$I$508,6,0)</f>
        <v>5</v>
      </c>
      <c r="K99" s="560" t="s">
        <v>600</v>
      </c>
      <c r="L99" s="647" t="s">
        <v>626</v>
      </c>
      <c r="M99" s="562">
        <f>VLOOKUP(B99,'Fire EN 54 FX 4,704'!$D$5:$L$500,9,0)</f>
        <v>8536909599</v>
      </c>
      <c r="N99" s="563" t="str">
        <f>VLOOKUP(B99,'Fire EN 54 FX 4,704'!$D$5:$O$500,12,0)</f>
        <v>0.25</v>
      </c>
      <c r="O99" s="564"/>
      <c r="P99" s="564"/>
      <c r="Q99" s="564"/>
      <c r="R99" s="564"/>
      <c r="S99" s="564"/>
      <c r="T99" s="564"/>
      <c r="U99" s="564"/>
      <c r="V99" s="564"/>
      <c r="W99" s="564"/>
      <c r="X99" s="564"/>
    </row>
    <row r="100" spans="1:24" s="648" customFormat="1" ht="51" customHeight="1" x14ac:dyDescent="0.15">
      <c r="A100" s="639"/>
      <c r="B100" s="645" t="s">
        <v>178</v>
      </c>
      <c r="C100" s="645" t="s">
        <v>179</v>
      </c>
      <c r="D100" s="646" t="s">
        <v>180</v>
      </c>
      <c r="E100" s="556">
        <f>VLOOKUP(B100,'Fire EN 54'!$D$5:$H$508,5,0)</f>
        <v>73</v>
      </c>
      <c r="F100" s="563" t="s">
        <v>682</v>
      </c>
      <c r="G100" s="579" t="s">
        <v>3</v>
      </c>
      <c r="H100" s="579"/>
      <c r="I100" s="579"/>
      <c r="J100" s="560" t="str">
        <f>VLOOKUP(B100,'Fire EN 54'!$D$5:$I$508,6,0)</f>
        <v>5</v>
      </c>
      <c r="K100" s="560" t="s">
        <v>600</v>
      </c>
      <c r="L100" s="647" t="s">
        <v>626</v>
      </c>
      <c r="M100" s="562">
        <f>VLOOKUP(B100,'Fire EN 54 FX 4,704'!$D$5:$L$500,9,0)</f>
        <v>3926909790</v>
      </c>
      <c r="N100" s="563" t="str">
        <f>VLOOKUP(B100,'Fire EN 54 FX 4,704'!$D$5:$O$500,12,0)</f>
        <v>0.166</v>
      </c>
      <c r="O100" s="568"/>
      <c r="P100" s="568"/>
      <c r="Q100" s="568"/>
      <c r="R100" s="568"/>
      <c r="S100" s="568"/>
      <c r="T100" s="568"/>
      <c r="U100" s="568"/>
      <c r="V100" s="568"/>
      <c r="W100" s="568"/>
      <c r="X100" s="568"/>
    </row>
    <row r="101" spans="1:24" s="648" customFormat="1" ht="51" customHeight="1" x14ac:dyDescent="0.15">
      <c r="A101" s="639"/>
      <c r="B101" s="645" t="s">
        <v>181</v>
      </c>
      <c r="C101" s="645" t="s">
        <v>182</v>
      </c>
      <c r="D101" s="646" t="s">
        <v>183</v>
      </c>
      <c r="E101" s="556">
        <f>VLOOKUP(B101,'Fire EN 54'!$D$5:$H$508,5,0)</f>
        <v>115</v>
      </c>
      <c r="F101" s="563" t="s">
        <v>682</v>
      </c>
      <c r="G101" s="579" t="s">
        <v>3</v>
      </c>
      <c r="H101" s="579"/>
      <c r="I101" s="579"/>
      <c r="J101" s="560" t="str">
        <f>VLOOKUP(B101,'Fire EN 54'!$D$5:$I$508,6,0)</f>
        <v>5</v>
      </c>
      <c r="K101" s="560" t="s">
        <v>600</v>
      </c>
      <c r="L101" s="647" t="s">
        <v>626</v>
      </c>
      <c r="M101" s="562">
        <f>VLOOKUP(B101,'Fire EN 54 FX 4,704'!$D$5:$L$500,9,0)</f>
        <v>3926909790</v>
      </c>
      <c r="N101" s="563" t="str">
        <f>VLOOKUP(B101,'Fire EN 54 FX 4,704'!$D$5:$O$500,12,0)</f>
        <v>0.049</v>
      </c>
      <c r="O101" s="568"/>
      <c r="P101" s="568"/>
      <c r="Q101" s="568"/>
      <c r="R101" s="568"/>
      <c r="S101" s="568"/>
      <c r="T101" s="568"/>
      <c r="U101" s="568"/>
      <c r="V101" s="568"/>
      <c r="W101" s="568"/>
      <c r="X101" s="568"/>
    </row>
    <row r="102" spans="1:24" s="648" customFormat="1" ht="51" customHeight="1" x14ac:dyDescent="0.15">
      <c r="A102" s="558"/>
      <c r="B102" s="571" t="s">
        <v>184</v>
      </c>
      <c r="C102" s="571" t="s">
        <v>185</v>
      </c>
      <c r="D102" s="572" t="s">
        <v>186</v>
      </c>
      <c r="E102" s="556">
        <f>VLOOKUP(B102,'Fire EN 54'!$D$5:$H$508,5,0)</f>
        <v>29</v>
      </c>
      <c r="F102" s="563" t="s">
        <v>682</v>
      </c>
      <c r="G102" s="560" t="s">
        <v>3</v>
      </c>
      <c r="H102" s="560"/>
      <c r="I102" s="560"/>
      <c r="J102" s="560" t="str">
        <f>VLOOKUP(B102,'Fire EN 54'!$D$5:$I$508,6,0)</f>
        <v>5</v>
      </c>
      <c r="K102" s="560" t="s">
        <v>600</v>
      </c>
      <c r="L102" s="649" t="s">
        <v>626</v>
      </c>
      <c r="M102" s="562">
        <f>VLOOKUP(B102,'Fire EN 54 FX 4,704'!$D$5:$L$500,9,0)</f>
        <v>3926909790</v>
      </c>
      <c r="N102" s="563" t="str">
        <f>VLOOKUP(B102,'Fire EN 54 FX 4,704'!$D$5:$O$500,12,0)</f>
        <v>0.03</v>
      </c>
      <c r="O102" s="568"/>
      <c r="P102" s="568"/>
      <c r="Q102" s="568"/>
      <c r="R102" s="568"/>
      <c r="S102" s="568"/>
      <c r="T102" s="568"/>
      <c r="U102" s="568"/>
      <c r="V102" s="568"/>
      <c r="W102" s="568"/>
      <c r="X102" s="568"/>
    </row>
    <row r="103" spans="1:24" s="648" customFormat="1" ht="51" customHeight="1" x14ac:dyDescent="0.15">
      <c r="A103" s="639"/>
      <c r="B103" s="645" t="s">
        <v>685</v>
      </c>
      <c r="C103" s="645" t="s">
        <v>187</v>
      </c>
      <c r="D103" s="646" t="s">
        <v>188</v>
      </c>
      <c r="E103" s="556">
        <f>VLOOKUP(B103,'Fire EN 54'!$D$5:$H$508,5,0)</f>
        <v>64</v>
      </c>
      <c r="F103" s="563" t="s">
        <v>682</v>
      </c>
      <c r="G103" s="560" t="s">
        <v>3</v>
      </c>
      <c r="H103" s="560"/>
      <c r="I103" s="560"/>
      <c r="J103" s="560" t="str">
        <f>VLOOKUP(B103,'Fire EN 54'!$D$5:$I$508,6,0)</f>
        <v>5</v>
      </c>
      <c r="K103" s="560" t="s">
        <v>600</v>
      </c>
      <c r="L103" s="647" t="s">
        <v>626</v>
      </c>
      <c r="M103" s="562">
        <f>VLOOKUP(B103,'Fire EN 54 FX 4,704'!$D$5:$L$500,9,0)</f>
        <v>3926909790</v>
      </c>
      <c r="N103" s="563" t="str">
        <f>VLOOKUP(B103,'Fire EN 54 FX 4,704'!$D$5:$O$500,12,0)</f>
        <v>0.266</v>
      </c>
      <c r="O103" s="568"/>
      <c r="P103" s="568"/>
      <c r="Q103" s="568"/>
      <c r="R103" s="568"/>
      <c r="S103" s="568"/>
      <c r="T103" s="568"/>
      <c r="U103" s="568"/>
      <c r="V103" s="568"/>
      <c r="W103" s="568"/>
      <c r="X103" s="568"/>
    </row>
    <row r="104" spans="1:24" s="648" customFormat="1" ht="51" customHeight="1" x14ac:dyDescent="0.15">
      <c r="A104" s="639"/>
      <c r="B104" s="645" t="s">
        <v>189</v>
      </c>
      <c r="C104" s="645" t="s">
        <v>190</v>
      </c>
      <c r="D104" s="646" t="s">
        <v>952</v>
      </c>
      <c r="E104" s="556">
        <f>VLOOKUP(B104,'Fire EN 54'!$D$5:$H$508,5,0)</f>
        <v>44</v>
      </c>
      <c r="F104" s="563" t="s">
        <v>682</v>
      </c>
      <c r="G104" s="560" t="s">
        <v>3</v>
      </c>
      <c r="H104" s="559" t="s">
        <v>953</v>
      </c>
      <c r="I104" s="560"/>
      <c r="J104" s="560" t="str">
        <f>VLOOKUP(B104,'Fire EN 54'!$D$5:$I$508,6,0)</f>
        <v>5</v>
      </c>
      <c r="K104" s="560" t="s">
        <v>600</v>
      </c>
      <c r="L104" s="647" t="s">
        <v>626</v>
      </c>
      <c r="M104" s="562">
        <f>VLOOKUP(B104,'Fire EN 54 FX 4,704'!$D$5:$L$500,9,0)</f>
        <v>7320208990</v>
      </c>
      <c r="N104" s="563" t="str">
        <f>VLOOKUP(B104,'Fire EN 54 FX 4,704'!$D$5:$O$500,12,0)</f>
        <v>0.116</v>
      </c>
      <c r="O104" s="568"/>
      <c r="P104" s="568"/>
      <c r="Q104" s="568"/>
      <c r="R104" s="568"/>
      <c r="S104" s="568"/>
      <c r="T104" s="568"/>
      <c r="U104" s="568"/>
      <c r="V104" s="568"/>
      <c r="W104" s="568"/>
      <c r="X104" s="568"/>
    </row>
    <row r="105" spans="1:24" s="648" customFormat="1" ht="51" customHeight="1" x14ac:dyDescent="0.15">
      <c r="A105" s="639"/>
      <c r="B105" s="555" t="s">
        <v>191</v>
      </c>
      <c r="C105" s="645" t="s">
        <v>192</v>
      </c>
      <c r="D105" s="646" t="s">
        <v>193</v>
      </c>
      <c r="E105" s="556">
        <f>VLOOKUP(B105,'Fire EN 54'!$D$5:$H$508,5,0)</f>
        <v>257</v>
      </c>
      <c r="F105" s="563" t="s">
        <v>682</v>
      </c>
      <c r="G105" s="560" t="s">
        <v>3</v>
      </c>
      <c r="H105" s="560"/>
      <c r="I105" s="560"/>
      <c r="J105" s="560" t="str">
        <f>VLOOKUP(B105,'Fire EN 54'!$D$5:$I$508,6,0)</f>
        <v>5</v>
      </c>
      <c r="K105" s="560" t="s">
        <v>600</v>
      </c>
      <c r="L105" s="647" t="s">
        <v>626</v>
      </c>
      <c r="M105" s="562">
        <f>VLOOKUP(B105,'Fire EN 54 FX 4,704'!$D$5:$L$500,9,0)</f>
        <v>8536909599</v>
      </c>
      <c r="N105" s="563" t="str">
        <f>VLOOKUP(B105,'Fire EN 54 FX 4,704'!$D$5:$O$500,12,0)</f>
        <v>0.24</v>
      </c>
      <c r="O105" s="568"/>
      <c r="P105" s="568"/>
      <c r="Q105" s="568"/>
      <c r="R105" s="568"/>
      <c r="S105" s="568"/>
      <c r="T105" s="568"/>
      <c r="U105" s="568"/>
      <c r="V105" s="568"/>
      <c r="W105" s="568"/>
      <c r="X105" s="568"/>
    </row>
    <row r="106" spans="1:24" s="648" customFormat="1" ht="51" customHeight="1" x14ac:dyDescent="0.15">
      <c r="A106" s="553"/>
      <c r="B106" s="555" t="s">
        <v>194</v>
      </c>
      <c r="C106" s="645" t="s">
        <v>195</v>
      </c>
      <c r="D106" s="646" t="s">
        <v>196</v>
      </c>
      <c r="E106" s="556">
        <f>VLOOKUP(B106,'Fire EN 54'!$D$5:$H$508,5,0)</f>
        <v>347</v>
      </c>
      <c r="F106" s="563" t="s">
        <v>682</v>
      </c>
      <c r="G106" s="560" t="s">
        <v>34</v>
      </c>
      <c r="H106" s="560"/>
      <c r="I106" s="560"/>
      <c r="J106" s="560" t="str">
        <f>VLOOKUP(B106,'Fire EN 54'!$D$5:$I$508,6,0)</f>
        <v>5</v>
      </c>
      <c r="K106" s="560" t="s">
        <v>600</v>
      </c>
      <c r="L106" s="561" t="s">
        <v>666</v>
      </c>
      <c r="M106" s="562">
        <f>VLOOKUP(B106,'Fire EN 54 FX 4,704'!$D$5:$L$500,9,0)</f>
        <v>3926909790</v>
      </c>
      <c r="N106" s="563" t="str">
        <f>VLOOKUP(B106,'Fire EN 54 FX 4,704'!$D$5:$O$500,12,0)</f>
        <v>0.2</v>
      </c>
      <c r="O106" s="568"/>
      <c r="P106" s="568"/>
      <c r="Q106" s="568"/>
      <c r="R106" s="568"/>
      <c r="S106" s="568"/>
      <c r="T106" s="568"/>
      <c r="U106" s="568"/>
      <c r="V106" s="568"/>
      <c r="W106" s="568"/>
      <c r="X106" s="568"/>
    </row>
    <row r="107" spans="1:24" s="52" customFormat="1" ht="11.25" x14ac:dyDescent="0.15">
      <c r="A107" s="770" t="s">
        <v>727</v>
      </c>
      <c r="B107" s="771"/>
      <c r="C107" s="771"/>
      <c r="D107" s="771"/>
      <c r="E107" s="352"/>
      <c r="F107" s="772"/>
      <c r="G107" s="772"/>
      <c r="H107" s="772"/>
      <c r="I107" s="772"/>
      <c r="J107" s="772"/>
      <c r="K107" s="772"/>
      <c r="L107" s="772"/>
      <c r="M107" s="352"/>
      <c r="N107" s="352"/>
      <c r="O107" s="43"/>
      <c r="P107" s="43"/>
      <c r="Q107" s="43"/>
      <c r="R107" s="43"/>
      <c r="S107" s="43"/>
      <c r="T107" s="43"/>
      <c r="U107" s="43"/>
      <c r="V107" s="43"/>
      <c r="W107" s="43"/>
      <c r="X107" s="43"/>
    </row>
    <row r="108" spans="1:24" s="648" customFormat="1" ht="51" customHeight="1" x14ac:dyDescent="0.15">
      <c r="A108" s="639"/>
      <c r="B108" s="554" t="s">
        <v>197</v>
      </c>
      <c r="C108" s="554" t="s">
        <v>198</v>
      </c>
      <c r="D108" s="578" t="s">
        <v>199</v>
      </c>
      <c r="E108" s="556">
        <f>VLOOKUP(B108,'Fire EN 54'!$D$5:$H$508,5,0)</f>
        <v>33</v>
      </c>
      <c r="F108" s="563" t="s">
        <v>682</v>
      </c>
      <c r="G108" s="560">
        <v>1</v>
      </c>
      <c r="H108" s="560"/>
      <c r="I108" s="560"/>
      <c r="J108" s="560" t="str">
        <f>VLOOKUP(B108,'Fire EN 54'!$D$5:$I$508,6,0)</f>
        <v>5</v>
      </c>
      <c r="K108" s="560" t="s">
        <v>600</v>
      </c>
      <c r="L108" s="561" t="s">
        <v>626</v>
      </c>
      <c r="M108" s="562">
        <f>VLOOKUP(B108,'Fire EN 54 FX 4,704'!$D$5:$L$500,9,0)</f>
        <v>8536909599</v>
      </c>
      <c r="N108" s="563" t="str">
        <f>VLOOKUP(B108,'Fire EN 54 FX 4,704'!$D$5:$O$500,12,0)</f>
        <v>0.009</v>
      </c>
      <c r="O108" s="568"/>
      <c r="P108" s="568"/>
      <c r="Q108" s="568"/>
      <c r="R108" s="568"/>
      <c r="S108" s="568"/>
      <c r="T108" s="568"/>
      <c r="U108" s="568"/>
      <c r="V108" s="568"/>
      <c r="W108" s="568"/>
      <c r="X108" s="568"/>
    </row>
    <row r="109" spans="1:24" s="648" customFormat="1" ht="48" customHeight="1" x14ac:dyDescent="0.15">
      <c r="A109" s="639"/>
      <c r="B109" s="554" t="s">
        <v>722</v>
      </c>
      <c r="C109" s="554" t="s">
        <v>200</v>
      </c>
      <c r="D109" s="578" t="s">
        <v>201</v>
      </c>
      <c r="E109" s="556">
        <f>VLOOKUP(B109,'Fire EN 54'!$D$5:$H$508,5,0)</f>
        <v>34</v>
      </c>
      <c r="F109" s="563" t="s">
        <v>682</v>
      </c>
      <c r="G109" s="560" t="s">
        <v>3</v>
      </c>
      <c r="H109" s="560"/>
      <c r="I109" s="560"/>
      <c r="J109" s="560" t="str">
        <f>VLOOKUP(B109,'Fire EN 54'!$D$5:$I$508,6,0)</f>
        <v>5</v>
      </c>
      <c r="K109" s="560" t="s">
        <v>600</v>
      </c>
      <c r="L109" s="561" t="s">
        <v>626</v>
      </c>
      <c r="M109" s="562">
        <f>VLOOKUP(B109,'Fire EN 54 FX 4,704'!$D$5:$L$500,9,0)</f>
        <v>8536909599</v>
      </c>
      <c r="N109" s="563" t="str">
        <f>VLOOKUP(B109,'Fire EN 54 FX 4,704'!$D$5:$O$500,12,0)</f>
        <v>0.09</v>
      </c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</row>
    <row r="110" spans="1:24" s="569" customFormat="1" ht="36.75" customHeight="1" x14ac:dyDescent="0.15">
      <c r="A110" s="558"/>
      <c r="B110" s="571" t="s">
        <v>202</v>
      </c>
      <c r="C110" s="571" t="s">
        <v>203</v>
      </c>
      <c r="D110" s="572" t="s">
        <v>713</v>
      </c>
      <c r="E110" s="556">
        <f>VLOOKUP(B110,'Fire EN 54'!$D$5:$H$508,5,0)</f>
        <v>588</v>
      </c>
      <c r="F110" s="563" t="s">
        <v>682</v>
      </c>
      <c r="G110" s="560" t="s">
        <v>3</v>
      </c>
      <c r="H110" s="559" t="s">
        <v>712</v>
      </c>
      <c r="I110" s="559"/>
      <c r="J110" s="560" t="str">
        <f>VLOOKUP(B110,'Fire EN 54'!$D$5:$I$508,6,0)</f>
        <v>5</v>
      </c>
      <c r="K110" s="560" t="s">
        <v>600</v>
      </c>
      <c r="L110" s="561" t="s">
        <v>626</v>
      </c>
      <c r="M110" s="562">
        <f>VLOOKUP(B110,'Fire EN 54 FX 4,704'!$D$5:$L$500,9,0)</f>
        <v>8536909599</v>
      </c>
      <c r="N110" s="563" t="str">
        <f>VLOOKUP(B110,'Fire EN 54 FX 4,704'!$D$5:$O$500,12,0)</f>
        <v>0.23</v>
      </c>
      <c r="O110" s="568"/>
      <c r="P110" s="568"/>
      <c r="Q110" s="568"/>
      <c r="R110" s="568"/>
      <c r="S110" s="568"/>
      <c r="T110" s="568"/>
      <c r="U110" s="568"/>
      <c r="V110" s="568"/>
      <c r="W110" s="568"/>
      <c r="X110" s="568"/>
    </row>
    <row r="111" spans="1:24" s="568" customFormat="1" ht="51" customHeight="1" x14ac:dyDescent="0.15">
      <c r="A111" s="558"/>
      <c r="B111" s="555" t="s">
        <v>204</v>
      </c>
      <c r="C111" s="555" t="s">
        <v>205</v>
      </c>
      <c r="D111" s="578" t="s">
        <v>206</v>
      </c>
      <c r="E111" s="556">
        <f>VLOOKUP(B111,'Fire EN 54'!$D$5:$H$508,5,0)</f>
        <v>204</v>
      </c>
      <c r="F111" s="563" t="s">
        <v>682</v>
      </c>
      <c r="G111" s="579" t="s">
        <v>3</v>
      </c>
      <c r="H111" s="579"/>
      <c r="I111" s="579"/>
      <c r="J111" s="560" t="str">
        <f>VLOOKUP(B111,'Fire EN 54'!$D$5:$I$508,6,0)</f>
        <v>5</v>
      </c>
      <c r="K111" s="560" t="s">
        <v>600</v>
      </c>
      <c r="L111" s="580" t="s">
        <v>626</v>
      </c>
      <c r="M111" s="562">
        <f>VLOOKUP(B111,'Fire EN 54 FX 4,704'!$D$5:$L$500,9,0)</f>
        <v>8536909599</v>
      </c>
      <c r="N111" s="563" t="str">
        <f>VLOOKUP(B111,'Fire EN 54 FX 4,704'!$D$5:$O$500,12,0)</f>
        <v>0.09</v>
      </c>
    </row>
    <row r="112" spans="1:24" s="568" customFormat="1" ht="38.25" customHeight="1" x14ac:dyDescent="0.15">
      <c r="A112" s="558"/>
      <c r="B112" s="650" t="s">
        <v>207</v>
      </c>
      <c r="C112" s="650" t="s">
        <v>208</v>
      </c>
      <c r="D112" s="651" t="s">
        <v>209</v>
      </c>
      <c r="E112" s="556">
        <f>VLOOKUP(B112,'Fire EN 54'!$D$5:$H$508,5,0)</f>
        <v>33</v>
      </c>
      <c r="F112" s="563" t="s">
        <v>682</v>
      </c>
      <c r="G112" s="579" t="s">
        <v>3</v>
      </c>
      <c r="H112" s="579"/>
      <c r="I112" s="579"/>
      <c r="J112" s="560" t="str">
        <f>VLOOKUP(B112,'Fire EN 54'!$D$5:$I$508,6,0)</f>
        <v>5</v>
      </c>
      <c r="K112" s="560" t="s">
        <v>600</v>
      </c>
      <c r="L112" s="580" t="s">
        <v>626</v>
      </c>
      <c r="M112" s="562">
        <f>VLOOKUP(B112,'Fire EN 54 FX 4,704'!$D$5:$L$500,9,0)</f>
        <v>3926909790</v>
      </c>
      <c r="N112" s="563" t="str">
        <f>VLOOKUP(B112,'Fire EN 54 FX 4,704'!$D$5:$O$500,12,0)</f>
        <v>0.1</v>
      </c>
    </row>
    <row r="113" spans="1:153" s="568" customFormat="1" ht="38.25" customHeight="1" x14ac:dyDescent="0.15">
      <c r="A113" s="558"/>
      <c r="B113" s="652" t="s">
        <v>210</v>
      </c>
      <c r="C113" s="650" t="s">
        <v>211</v>
      </c>
      <c r="D113" s="651" t="s">
        <v>212</v>
      </c>
      <c r="E113" s="556">
        <f>VLOOKUP(B113,'Fire EN 54'!$D$5:$H$508,5,0)</f>
        <v>145</v>
      </c>
      <c r="F113" s="563" t="s">
        <v>682</v>
      </c>
      <c r="G113" s="579">
        <v>1</v>
      </c>
      <c r="H113" s="579"/>
      <c r="I113" s="579"/>
      <c r="J113" s="560" t="str">
        <f>VLOOKUP(B113,'Fire EN 54'!$D$5:$I$508,6,0)</f>
        <v>5</v>
      </c>
      <c r="K113" s="560" t="s">
        <v>600</v>
      </c>
      <c r="L113" s="580" t="s">
        <v>626</v>
      </c>
      <c r="M113" s="562">
        <f>VLOOKUP(B113,'Fire EN 54 FX 4,704'!$D$5:$L$500,9,0)</f>
        <v>8536909599</v>
      </c>
      <c r="N113" s="563" t="str">
        <f>VLOOKUP(B113,'Fire EN 54 FX 4,704'!$D$5:$O$500,12,0)</f>
        <v>0.04</v>
      </c>
    </row>
    <row r="114" spans="1:153" s="648" customFormat="1" ht="51" customHeight="1" x14ac:dyDescent="0.15">
      <c r="A114" s="639"/>
      <c r="B114" s="571" t="s">
        <v>213</v>
      </c>
      <c r="C114" s="571" t="s">
        <v>214</v>
      </c>
      <c r="D114" s="578" t="s">
        <v>215</v>
      </c>
      <c r="E114" s="556">
        <f>VLOOKUP(B114,'Fire EN 54'!$D$5:$H$508,5,0)</f>
        <v>232</v>
      </c>
      <c r="F114" s="563" t="s">
        <v>682</v>
      </c>
      <c r="G114" s="560" t="s">
        <v>3</v>
      </c>
      <c r="H114" s="560"/>
      <c r="I114" s="560"/>
      <c r="J114" s="560" t="str">
        <f>VLOOKUP(B114,'Fire EN 54'!$D$5:$I$508,6,0)</f>
        <v>5</v>
      </c>
      <c r="K114" s="560" t="s">
        <v>600</v>
      </c>
      <c r="L114" s="561" t="s">
        <v>666</v>
      </c>
      <c r="M114" s="562">
        <f>VLOOKUP(B114,'Fire EN 54 FX 4,704'!$D$5:$L$500,9,0)</f>
        <v>7326909890</v>
      </c>
      <c r="N114" s="563" t="str">
        <f>VLOOKUP(B114,'Fire EN 54 FX 4,704'!$D$5:$O$500,12,0)</f>
        <v>0.3</v>
      </c>
      <c r="O114" s="568"/>
      <c r="P114" s="568"/>
      <c r="Q114" s="568"/>
      <c r="R114" s="568"/>
      <c r="S114" s="568"/>
      <c r="T114" s="568"/>
      <c r="U114" s="568"/>
      <c r="V114" s="568"/>
      <c r="W114" s="568"/>
      <c r="X114" s="568"/>
    </row>
    <row r="115" spans="1:153" s="648" customFormat="1" ht="51" customHeight="1" x14ac:dyDescent="0.15">
      <c r="A115" s="639"/>
      <c r="B115" s="554" t="s">
        <v>216</v>
      </c>
      <c r="C115" s="554" t="s">
        <v>217</v>
      </c>
      <c r="D115" s="578" t="s">
        <v>779</v>
      </c>
      <c r="E115" s="556">
        <f>VLOOKUP(B115,'Fire EN 54'!$D$5:$H$508,5,0)</f>
        <v>125</v>
      </c>
      <c r="F115" s="563" t="s">
        <v>682</v>
      </c>
      <c r="G115" s="560" t="s">
        <v>3</v>
      </c>
      <c r="H115" s="559" t="s">
        <v>778</v>
      </c>
      <c r="I115" s="559"/>
      <c r="J115" s="560" t="str">
        <f>VLOOKUP(B115,'Fire EN 54'!$D$5:$I$508,6,0)</f>
        <v>5</v>
      </c>
      <c r="K115" s="560" t="s">
        <v>600</v>
      </c>
      <c r="L115" s="561" t="s">
        <v>666</v>
      </c>
      <c r="M115" s="562">
        <f>VLOOKUP(B115,'Fire EN 54 FX 4,704'!$D$5:$L$500,9,0)</f>
        <v>3926909790</v>
      </c>
      <c r="N115" s="563" t="str">
        <f>VLOOKUP(B115,'Fire EN 54 FX 4,704'!$D$5:$O$500,12,0)</f>
        <v>0.21</v>
      </c>
      <c r="O115" s="568"/>
      <c r="P115" s="568"/>
      <c r="Q115" s="568"/>
      <c r="R115" s="568"/>
      <c r="S115" s="568"/>
      <c r="T115" s="568"/>
      <c r="U115" s="568"/>
      <c r="V115" s="568"/>
      <c r="W115" s="568"/>
      <c r="X115" s="568"/>
    </row>
    <row r="116" spans="1:153" s="648" customFormat="1" ht="33.75" customHeight="1" x14ac:dyDescent="0.15">
      <c r="A116" s="639"/>
      <c r="B116" s="554" t="s">
        <v>218</v>
      </c>
      <c r="C116" s="554" t="s">
        <v>219</v>
      </c>
      <c r="D116" s="578" t="s">
        <v>688</v>
      </c>
      <c r="E116" s="556">
        <f>VLOOKUP(B116,'Fire EN 54'!$D$5:$H$508,5,0)</f>
        <v>3</v>
      </c>
      <c r="F116" s="563" t="s">
        <v>682</v>
      </c>
      <c r="G116" s="560" t="s">
        <v>3</v>
      </c>
      <c r="H116" s="559" t="s">
        <v>717</v>
      </c>
      <c r="I116" s="559"/>
      <c r="J116" s="560" t="str">
        <f>VLOOKUP(B116,'Fire EN 54'!$D$5:$I$508,6,0)</f>
        <v>5</v>
      </c>
      <c r="K116" s="560" t="s">
        <v>600</v>
      </c>
      <c r="L116" s="561" t="s">
        <v>666</v>
      </c>
      <c r="M116" s="562">
        <f>VLOOKUP(B116,'Fire EN 54 FX 4,704'!$D$5:$L$500,9,0)</f>
        <v>3926909790</v>
      </c>
      <c r="N116" s="563" t="str">
        <f>VLOOKUP(B116,'Fire EN 54 FX 4,704'!$D$5:$O$500,12,0)</f>
        <v>0.006</v>
      </c>
      <c r="O116" s="568"/>
      <c r="P116" s="568"/>
      <c r="Q116" s="568"/>
      <c r="R116" s="568"/>
      <c r="S116" s="568"/>
      <c r="T116" s="568"/>
      <c r="U116" s="568"/>
      <c r="V116" s="568"/>
      <c r="W116" s="568"/>
      <c r="X116" s="568"/>
    </row>
    <row r="117" spans="1:153" s="648" customFormat="1" ht="33.75" customHeight="1" x14ac:dyDescent="0.15">
      <c r="A117" s="639"/>
      <c r="B117" s="554" t="s">
        <v>220</v>
      </c>
      <c r="C117" s="554" t="s">
        <v>221</v>
      </c>
      <c r="D117" s="578" t="s">
        <v>689</v>
      </c>
      <c r="E117" s="556">
        <f>VLOOKUP(B117,'Fire EN 54'!$D$5:$H$508,5,0)</f>
        <v>3</v>
      </c>
      <c r="F117" s="563" t="s">
        <v>682</v>
      </c>
      <c r="G117" s="560" t="s">
        <v>3</v>
      </c>
      <c r="H117" s="559" t="s">
        <v>721</v>
      </c>
      <c r="I117" s="559"/>
      <c r="J117" s="560" t="str">
        <f>VLOOKUP(B117,'Fire EN 54'!$D$5:$I$508,6,0)</f>
        <v>5</v>
      </c>
      <c r="K117" s="560" t="s">
        <v>600</v>
      </c>
      <c r="L117" s="561" t="s">
        <v>666</v>
      </c>
      <c r="M117" s="562">
        <f>VLOOKUP(B117,'Fire EN 54 FX 4,704'!$D$5:$L$500,9,0)</f>
        <v>3926909790</v>
      </c>
      <c r="N117" s="563" t="str">
        <f>VLOOKUP(B117,'Fire EN 54 FX 4,704'!$D$5:$O$500,12,0)</f>
        <v>0.009</v>
      </c>
      <c r="O117" s="568"/>
      <c r="P117" s="568"/>
      <c r="Q117" s="568"/>
      <c r="R117" s="568"/>
      <c r="S117" s="568"/>
      <c r="T117" s="568"/>
      <c r="U117" s="568"/>
      <c r="V117" s="568"/>
      <c r="W117" s="568"/>
      <c r="X117" s="568"/>
    </row>
    <row r="118" spans="1:153" s="648" customFormat="1" ht="51" customHeight="1" x14ac:dyDescent="0.15">
      <c r="A118" s="639"/>
      <c r="B118" s="554" t="s">
        <v>2838</v>
      </c>
      <c r="C118" s="554" t="s">
        <v>222</v>
      </c>
      <c r="D118" s="578" t="s">
        <v>223</v>
      </c>
      <c r="E118" s="556">
        <f>VLOOKUP(B118,'Fire EN 54'!$D$5:$H$508,5,0)</f>
        <v>233</v>
      </c>
      <c r="F118" s="563" t="s">
        <v>682</v>
      </c>
      <c r="G118" s="560" t="s">
        <v>3</v>
      </c>
      <c r="H118" s="560"/>
      <c r="I118" s="560"/>
      <c r="J118" s="560" t="str">
        <f>VLOOKUP(B118,'Fire EN 54'!$D$5:$I$508,6,0)</f>
        <v>5</v>
      </c>
      <c r="K118" s="560" t="s">
        <v>600</v>
      </c>
      <c r="L118" s="561" t="s">
        <v>666</v>
      </c>
      <c r="M118" s="562" t="e">
        <f>VLOOKUP(B118,'Fire EN 54 FX 4,704'!$D$5:$L$500,9,0)</f>
        <v>#N/A</v>
      </c>
      <c r="N118" s="563" t="e">
        <f>VLOOKUP(B118,'Fire EN 54 FX 4,704'!$D$5:$O$500,12,0)</f>
        <v>#N/A</v>
      </c>
      <c r="O118" s="568"/>
      <c r="P118" s="568"/>
      <c r="Q118" s="568"/>
      <c r="R118" s="568"/>
      <c r="S118" s="568"/>
      <c r="T118" s="568"/>
      <c r="U118" s="568"/>
      <c r="V118" s="568"/>
      <c r="W118" s="568"/>
      <c r="X118" s="568"/>
    </row>
    <row r="119" spans="1:153" s="648" customFormat="1" ht="36" customHeight="1" x14ac:dyDescent="0.15">
      <c r="A119" s="639"/>
      <c r="B119" s="653" t="s">
        <v>655</v>
      </c>
      <c r="C119" s="650" t="s">
        <v>224</v>
      </c>
      <c r="D119" s="651" t="s">
        <v>225</v>
      </c>
      <c r="E119" s="556">
        <f>VLOOKUP(B119,'Fire EN 54'!$D$5:$H$508,5,0)</f>
        <v>207</v>
      </c>
      <c r="F119" s="563" t="s">
        <v>682</v>
      </c>
      <c r="G119" s="560" t="s">
        <v>3</v>
      </c>
      <c r="H119" s="560"/>
      <c r="I119" s="560"/>
      <c r="J119" s="560" t="str">
        <f>VLOOKUP(B119,'Fire EN 54'!$D$5:$I$508,6,0)</f>
        <v>5</v>
      </c>
      <c r="K119" s="560" t="s">
        <v>600</v>
      </c>
      <c r="L119" s="561" t="s">
        <v>666</v>
      </c>
      <c r="M119" s="562">
        <f>VLOOKUP(B119,'Fire EN 54 FX 4,704'!$D$5:$L$500,9,0)</f>
        <v>3926909790</v>
      </c>
      <c r="N119" s="563" t="str">
        <f>VLOOKUP(B119,'Fire EN 54 FX 4,704'!$D$5:$O$500,12,0)</f>
        <v>0.199</v>
      </c>
      <c r="O119" s="568"/>
      <c r="P119" s="568"/>
      <c r="Q119" s="568"/>
      <c r="R119" s="568"/>
      <c r="S119" s="568"/>
      <c r="T119" s="568"/>
      <c r="U119" s="568"/>
      <c r="V119" s="568"/>
      <c r="W119" s="568"/>
      <c r="X119" s="568"/>
    </row>
    <row r="120" spans="1:153" s="648" customFormat="1" ht="47.25" customHeight="1" x14ac:dyDescent="0.15">
      <c r="A120" s="639"/>
      <c r="B120" s="653" t="s">
        <v>848</v>
      </c>
      <c r="C120" s="650" t="s">
        <v>849</v>
      </c>
      <c r="D120" s="651" t="s">
        <v>850</v>
      </c>
      <c r="E120" s="556">
        <f>VLOOKUP(B120,'Fire EN 54'!$D$5:$H$508,5,0)</f>
        <v>119</v>
      </c>
      <c r="F120" s="563" t="s">
        <v>682</v>
      </c>
      <c r="G120" s="560" t="s">
        <v>3</v>
      </c>
      <c r="H120" s="560"/>
      <c r="I120" s="560"/>
      <c r="J120" s="560" t="str">
        <f>VLOOKUP(B120,'Fire EN 54'!$D$5:$I$508,6,0)</f>
        <v>5</v>
      </c>
      <c r="K120" s="560" t="s">
        <v>600</v>
      </c>
      <c r="L120" s="561" t="s">
        <v>666</v>
      </c>
      <c r="M120" s="562">
        <f>VLOOKUP(B120,'Fire EN 54 FX 4,704'!$D$5:$L$500,9,0)</f>
        <v>3926909790</v>
      </c>
      <c r="N120" s="563" t="str">
        <f>VLOOKUP(B120,'Fire EN 54 FX 4,704'!$D$5:$O$500,12,0)</f>
        <v>0.09</v>
      </c>
      <c r="O120" s="568"/>
      <c r="P120" s="568"/>
      <c r="Q120" s="568"/>
      <c r="R120" s="568"/>
      <c r="S120" s="568"/>
      <c r="T120" s="568"/>
      <c r="U120" s="568"/>
      <c r="V120" s="568"/>
      <c r="W120" s="568"/>
      <c r="X120" s="568"/>
    </row>
    <row r="121" spans="1:153" s="565" customFormat="1" ht="51" customHeight="1" x14ac:dyDescent="0.15">
      <c r="A121" s="654"/>
      <c r="B121" s="655" t="s">
        <v>228</v>
      </c>
      <c r="C121" s="655" t="s">
        <v>227</v>
      </c>
      <c r="D121" s="646" t="s">
        <v>226</v>
      </c>
      <c r="E121" s="556">
        <f>VLOOKUP(B121,'Fire EN 54'!$D$5:$H$508,5,0)</f>
        <v>225</v>
      </c>
      <c r="F121" s="563" t="s">
        <v>682</v>
      </c>
      <c r="G121" s="656" t="s">
        <v>3</v>
      </c>
      <c r="H121" s="656"/>
      <c r="I121" s="656"/>
      <c r="J121" s="560" t="str">
        <f>VLOOKUP(B121,'Fire EN 54'!$D$5:$I$508,6,0)</f>
        <v>5</v>
      </c>
      <c r="K121" s="560" t="s">
        <v>600</v>
      </c>
      <c r="L121" s="657" t="s">
        <v>625</v>
      </c>
      <c r="M121" s="562">
        <f>VLOOKUP(B121,'Fire EN 54 FX 4,704'!$D$5:$L$500,9,0)</f>
        <v>8531900000</v>
      </c>
      <c r="N121" s="563" t="str">
        <f>VLOOKUP(B121,'Fire EN 54 FX 4,704'!$D$5:$O$500,12,0)</f>
        <v>0.061</v>
      </c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  <c r="Y121" s="564"/>
      <c r="Z121" s="564"/>
      <c r="AA121" s="564"/>
      <c r="AB121" s="564"/>
      <c r="AC121" s="564"/>
      <c r="AD121" s="564"/>
      <c r="AE121" s="564"/>
      <c r="AF121" s="564"/>
      <c r="AG121" s="564"/>
      <c r="AH121" s="564"/>
      <c r="AI121" s="564"/>
      <c r="AJ121" s="564"/>
      <c r="AK121" s="564"/>
      <c r="AL121" s="564"/>
      <c r="AM121" s="564"/>
      <c r="AN121" s="564"/>
      <c r="AO121" s="564"/>
      <c r="AP121" s="564"/>
      <c r="AQ121" s="564"/>
      <c r="AR121" s="564"/>
      <c r="AS121" s="564"/>
      <c r="AT121" s="564"/>
      <c r="AU121" s="564"/>
      <c r="AV121" s="564"/>
      <c r="AW121" s="564"/>
      <c r="AX121" s="564"/>
      <c r="AY121" s="564"/>
      <c r="AZ121" s="564"/>
      <c r="BA121" s="564"/>
      <c r="BB121" s="564"/>
      <c r="BC121" s="564"/>
      <c r="BD121" s="564"/>
      <c r="BE121" s="564"/>
      <c r="BF121" s="564"/>
      <c r="BG121" s="564"/>
      <c r="BH121" s="564"/>
      <c r="BI121" s="564"/>
      <c r="BJ121" s="564"/>
      <c r="BK121" s="564"/>
      <c r="BL121" s="564"/>
      <c r="BM121" s="564"/>
      <c r="BN121" s="564"/>
      <c r="BO121" s="564"/>
      <c r="BP121" s="564"/>
      <c r="BQ121" s="564"/>
      <c r="BR121" s="564"/>
      <c r="BS121" s="564"/>
      <c r="BT121" s="564"/>
      <c r="BU121" s="564"/>
      <c r="BV121" s="564"/>
      <c r="BW121" s="564"/>
      <c r="BX121" s="564"/>
      <c r="BY121" s="564"/>
      <c r="BZ121" s="564"/>
      <c r="CA121" s="564"/>
      <c r="CB121" s="564"/>
      <c r="CC121" s="564"/>
      <c r="CD121" s="564"/>
      <c r="CE121" s="564"/>
      <c r="CF121" s="564"/>
      <c r="CG121" s="564"/>
      <c r="CH121" s="564"/>
      <c r="CI121" s="564"/>
      <c r="CJ121" s="564"/>
      <c r="CK121" s="564"/>
      <c r="CL121" s="564"/>
      <c r="CM121" s="564"/>
      <c r="CN121" s="564"/>
      <c r="CO121" s="564"/>
      <c r="CP121" s="564"/>
      <c r="CQ121" s="564"/>
      <c r="CR121" s="564"/>
      <c r="CS121" s="564"/>
      <c r="CT121" s="564"/>
      <c r="CU121" s="564"/>
      <c r="CV121" s="564"/>
      <c r="CW121" s="564"/>
      <c r="CX121" s="564"/>
      <c r="CY121" s="564"/>
      <c r="CZ121" s="564"/>
      <c r="DA121" s="564"/>
      <c r="DB121" s="564"/>
      <c r="DC121" s="564"/>
      <c r="DD121" s="564"/>
      <c r="DE121" s="564"/>
      <c r="DF121" s="564"/>
      <c r="DG121" s="564"/>
      <c r="DH121" s="564"/>
      <c r="DI121" s="564"/>
      <c r="DJ121" s="564"/>
      <c r="DK121" s="564"/>
      <c r="DL121" s="564"/>
      <c r="DM121" s="564"/>
      <c r="DN121" s="564"/>
      <c r="DO121" s="564"/>
      <c r="DP121" s="564"/>
      <c r="DQ121" s="564"/>
      <c r="DR121" s="564"/>
      <c r="DS121" s="564"/>
      <c r="DT121" s="564"/>
      <c r="DU121" s="564"/>
      <c r="DV121" s="564"/>
      <c r="DW121" s="564"/>
      <c r="DX121" s="564"/>
      <c r="DY121" s="564"/>
      <c r="DZ121" s="564"/>
      <c r="EA121" s="564"/>
      <c r="EB121" s="564"/>
      <c r="EC121" s="564"/>
      <c r="ED121" s="564"/>
      <c r="EE121" s="564"/>
      <c r="EF121" s="564"/>
      <c r="EG121" s="564"/>
      <c r="EH121" s="564"/>
      <c r="EI121" s="564"/>
      <c r="EJ121" s="564"/>
      <c r="EK121" s="564"/>
      <c r="EL121" s="564"/>
      <c r="EM121" s="564"/>
      <c r="EN121" s="564"/>
      <c r="EO121" s="564"/>
      <c r="EP121" s="564"/>
      <c r="EQ121" s="564"/>
      <c r="ER121" s="564"/>
      <c r="ES121" s="564"/>
      <c r="ET121" s="564"/>
      <c r="EU121" s="564"/>
      <c r="EV121" s="564"/>
      <c r="EW121" s="564"/>
    </row>
    <row r="122" spans="1:153" s="565" customFormat="1" ht="51" customHeight="1" x14ac:dyDescent="0.15">
      <c r="A122" s="654"/>
      <c r="B122" s="650" t="s">
        <v>231</v>
      </c>
      <c r="C122" s="650" t="s">
        <v>230</v>
      </c>
      <c r="D122" s="646" t="s">
        <v>226</v>
      </c>
      <c r="E122" s="556">
        <f>VLOOKUP(B122,'Fire EN 54'!$D$5:$H$508,5,0)</f>
        <v>75</v>
      </c>
      <c r="F122" s="563" t="s">
        <v>682</v>
      </c>
      <c r="G122" s="656" t="s">
        <v>3</v>
      </c>
      <c r="H122" s="656"/>
      <c r="I122" s="656"/>
      <c r="J122" s="560" t="str">
        <f>VLOOKUP(B122,'Fire EN 54'!$D$5:$I$508,6,0)</f>
        <v>5</v>
      </c>
      <c r="K122" s="560" t="s">
        <v>600</v>
      </c>
      <c r="L122" s="657" t="s">
        <v>625</v>
      </c>
      <c r="M122" s="562">
        <f>VLOOKUP(B122,'Fire EN 54 FX 4,704'!$D$5:$L$500,9,0)</f>
        <v>8531900000</v>
      </c>
      <c r="N122" s="563" t="str">
        <f>VLOOKUP(B122,'Fire EN 54 FX 4,704'!$D$5:$O$500,12,0)</f>
        <v>0.058</v>
      </c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  <c r="Y122" s="564"/>
      <c r="Z122" s="564"/>
      <c r="AA122" s="564"/>
      <c r="AB122" s="564"/>
      <c r="AC122" s="564"/>
      <c r="AD122" s="564"/>
      <c r="AE122" s="564"/>
      <c r="AF122" s="564"/>
      <c r="AG122" s="564"/>
      <c r="AH122" s="564"/>
      <c r="AI122" s="564"/>
      <c r="AJ122" s="564"/>
      <c r="AK122" s="564"/>
      <c r="AL122" s="564"/>
      <c r="AM122" s="564"/>
      <c r="AN122" s="564"/>
      <c r="AO122" s="564"/>
      <c r="AP122" s="564"/>
      <c r="AQ122" s="564"/>
      <c r="AR122" s="564"/>
      <c r="AS122" s="564"/>
      <c r="AT122" s="564"/>
      <c r="AU122" s="564"/>
      <c r="AV122" s="564"/>
      <c r="AW122" s="564"/>
      <c r="AX122" s="564"/>
      <c r="AY122" s="564"/>
      <c r="AZ122" s="564"/>
      <c r="BA122" s="564"/>
      <c r="BB122" s="564"/>
      <c r="BC122" s="564"/>
      <c r="BD122" s="564"/>
      <c r="BE122" s="564"/>
      <c r="BF122" s="564"/>
      <c r="BG122" s="564"/>
      <c r="BH122" s="564"/>
      <c r="BI122" s="564"/>
      <c r="BJ122" s="564"/>
      <c r="BK122" s="564"/>
      <c r="BL122" s="564"/>
      <c r="BM122" s="564"/>
      <c r="BN122" s="564"/>
      <c r="BO122" s="564"/>
      <c r="BP122" s="564"/>
      <c r="BQ122" s="564"/>
      <c r="BR122" s="564"/>
      <c r="BS122" s="564"/>
      <c r="BT122" s="564"/>
      <c r="BU122" s="564"/>
      <c r="BV122" s="564"/>
      <c r="BW122" s="564"/>
      <c r="BX122" s="564"/>
      <c r="BY122" s="564"/>
      <c r="BZ122" s="564"/>
      <c r="CA122" s="564"/>
      <c r="CB122" s="564"/>
      <c r="CC122" s="564"/>
      <c r="CD122" s="564"/>
      <c r="CE122" s="564"/>
      <c r="CF122" s="564"/>
      <c r="CG122" s="564"/>
      <c r="CH122" s="564"/>
      <c r="CI122" s="564"/>
      <c r="CJ122" s="564"/>
      <c r="CK122" s="564"/>
      <c r="CL122" s="564"/>
      <c r="CM122" s="564"/>
      <c r="CN122" s="564"/>
      <c r="CO122" s="564"/>
      <c r="CP122" s="564"/>
      <c r="CQ122" s="564"/>
      <c r="CR122" s="564"/>
      <c r="CS122" s="564"/>
      <c r="CT122" s="564"/>
      <c r="CU122" s="564"/>
      <c r="CV122" s="564"/>
      <c r="CW122" s="564"/>
      <c r="CX122" s="564"/>
      <c r="CY122" s="564"/>
      <c r="CZ122" s="564"/>
      <c r="DA122" s="564"/>
      <c r="DB122" s="564"/>
      <c r="DC122" s="564"/>
      <c r="DD122" s="564"/>
      <c r="DE122" s="564"/>
      <c r="DF122" s="564"/>
      <c r="DG122" s="564"/>
      <c r="DH122" s="564"/>
      <c r="DI122" s="564"/>
      <c r="DJ122" s="564"/>
      <c r="DK122" s="564"/>
      <c r="DL122" s="564"/>
      <c r="DM122" s="564"/>
      <c r="DN122" s="564"/>
      <c r="DO122" s="564"/>
      <c r="DP122" s="564"/>
      <c r="DQ122" s="564"/>
      <c r="DR122" s="564"/>
      <c r="DS122" s="564"/>
      <c r="DT122" s="564"/>
      <c r="DU122" s="564"/>
      <c r="DV122" s="564"/>
      <c r="DW122" s="564"/>
      <c r="DX122" s="564"/>
      <c r="DY122" s="564"/>
      <c r="DZ122" s="564"/>
      <c r="EA122" s="564"/>
      <c r="EB122" s="564"/>
      <c r="EC122" s="564"/>
      <c r="ED122" s="564"/>
      <c r="EE122" s="564"/>
      <c r="EF122" s="564"/>
      <c r="EG122" s="564"/>
      <c r="EH122" s="564"/>
      <c r="EI122" s="564"/>
      <c r="EJ122" s="564"/>
      <c r="EK122" s="564"/>
      <c r="EL122" s="564"/>
      <c r="EM122" s="564"/>
      <c r="EN122" s="564"/>
      <c r="EO122" s="564"/>
      <c r="EP122" s="564"/>
      <c r="EQ122" s="564"/>
      <c r="ER122" s="564"/>
      <c r="ES122" s="564"/>
      <c r="ET122" s="564"/>
      <c r="EU122" s="564"/>
      <c r="EV122" s="564"/>
      <c r="EW122" s="564"/>
    </row>
    <row r="123" spans="1:153" s="52" customFormat="1" ht="12.75" x14ac:dyDescent="0.15">
      <c r="A123" s="773" t="s">
        <v>232</v>
      </c>
      <c r="B123" s="761"/>
      <c r="C123" s="761"/>
      <c r="D123" s="761"/>
      <c r="E123" s="353"/>
      <c r="F123" s="761"/>
      <c r="G123" s="761"/>
      <c r="H123" s="761"/>
      <c r="I123" s="761"/>
      <c r="J123" s="761"/>
      <c r="K123" s="761"/>
      <c r="L123" s="761"/>
      <c r="M123" s="353"/>
      <c r="N123" s="353"/>
      <c r="O123" s="43"/>
      <c r="P123" s="43"/>
      <c r="Q123" s="43"/>
      <c r="R123" s="43"/>
      <c r="S123" s="43"/>
      <c r="T123" s="43"/>
      <c r="U123" s="43"/>
      <c r="V123" s="43"/>
      <c r="W123" s="43"/>
      <c r="X123" s="43"/>
    </row>
    <row r="124" spans="1:153" s="49" customFormat="1" ht="11.25" x14ac:dyDescent="0.15">
      <c r="A124" s="770" t="s">
        <v>233</v>
      </c>
      <c r="B124" s="771"/>
      <c r="C124" s="771"/>
      <c r="D124" s="771"/>
      <c r="E124" s="352"/>
      <c r="F124" s="772"/>
      <c r="G124" s="772"/>
      <c r="H124" s="772"/>
      <c r="I124" s="772"/>
      <c r="J124" s="772"/>
      <c r="K124" s="772"/>
      <c r="L124" s="772"/>
      <c r="M124" s="352"/>
      <c r="N124" s="352"/>
      <c r="O124" s="44"/>
      <c r="P124" s="44"/>
      <c r="Q124" s="44"/>
      <c r="R124" s="44"/>
      <c r="S124" s="44"/>
      <c r="T124" s="44"/>
      <c r="U124" s="44"/>
      <c r="V124" s="44"/>
      <c r="W124" s="44"/>
      <c r="X124" s="44"/>
    </row>
    <row r="125" spans="1:153" s="658" customFormat="1" ht="51" customHeight="1" x14ac:dyDescent="0.2">
      <c r="A125" s="610"/>
      <c r="B125" s="611" t="s">
        <v>1095</v>
      </c>
      <c r="C125" s="611" t="s">
        <v>1788</v>
      </c>
      <c r="D125" s="616" t="s">
        <v>1096</v>
      </c>
      <c r="E125" s="601">
        <f>VLOOKUP(B125,'Fire EN 54'!$D$5:$H$508,5,0)</f>
        <v>7078</v>
      </c>
      <c r="F125" s="619" t="s">
        <v>682</v>
      </c>
      <c r="G125" s="603" t="s">
        <v>3</v>
      </c>
      <c r="H125" s="603"/>
      <c r="I125" s="603"/>
      <c r="J125" s="560" t="str">
        <f>VLOOKUP(B125,'Fire EN 54'!$D$5:$I$508,6,0)</f>
        <v>3</v>
      </c>
      <c r="K125" s="603" t="s">
        <v>600</v>
      </c>
      <c r="L125" s="612" t="s">
        <v>667</v>
      </c>
      <c r="M125" s="605" t="str">
        <f>VLOOKUP(B125,'Fire EN 54 FX 4,704'!$D$5:$L$500,9,0)</f>
        <v>85365019</v>
      </c>
      <c r="N125" s="606" t="str">
        <f>VLOOKUP(B125,'Fire EN 54 FX 4,704'!$D$5:$O$500,12,0)</f>
        <v>0.800</v>
      </c>
      <c r="O125" s="607"/>
      <c r="P125" s="607"/>
      <c r="Q125" s="607"/>
      <c r="R125" s="607"/>
      <c r="S125" s="607"/>
      <c r="T125" s="607"/>
      <c r="U125" s="607"/>
      <c r="V125" s="607"/>
      <c r="W125" s="607"/>
      <c r="X125" s="607"/>
    </row>
    <row r="126" spans="1:153" s="658" customFormat="1" ht="51" customHeight="1" x14ac:dyDescent="0.15">
      <c r="A126" s="623"/>
      <c r="B126" s="611" t="s">
        <v>234</v>
      </c>
      <c r="C126" s="611" t="s">
        <v>235</v>
      </c>
      <c r="D126" s="616" t="s">
        <v>236</v>
      </c>
      <c r="E126" s="601">
        <f>VLOOKUP(B126,'Fire EN 54'!$D$5:$H$508,5,0)</f>
        <v>14641</v>
      </c>
      <c r="F126" s="619" t="s">
        <v>682</v>
      </c>
      <c r="G126" s="603" t="s">
        <v>3</v>
      </c>
      <c r="H126" s="603"/>
      <c r="I126" s="603"/>
      <c r="J126" s="560" t="str">
        <f>VLOOKUP(B126,'Fire EN 54'!$D$5:$I$508,6,0)</f>
        <v>3</v>
      </c>
      <c r="K126" s="603" t="s">
        <v>600</v>
      </c>
      <c r="L126" s="612" t="s">
        <v>667</v>
      </c>
      <c r="M126" s="605">
        <f>VLOOKUP(B126,'Fire EN 54 FX 4,704'!$D$5:$L$500,9,0)</f>
        <v>8536501999</v>
      </c>
      <c r="N126" s="606" t="str">
        <f>VLOOKUP(B126,'Fire EN 54 FX 4,704'!$D$5:$O$500,12,0)</f>
        <v>1.62</v>
      </c>
      <c r="O126" s="607"/>
      <c r="P126" s="607"/>
      <c r="Q126" s="607"/>
      <c r="R126" s="607"/>
      <c r="S126" s="607"/>
      <c r="T126" s="607"/>
      <c r="U126" s="607"/>
      <c r="V126" s="607"/>
      <c r="W126" s="607"/>
      <c r="X126" s="607"/>
    </row>
    <row r="127" spans="1:153" s="658" customFormat="1" ht="51" customHeight="1" x14ac:dyDescent="0.15">
      <c r="A127" s="623"/>
      <c r="B127" s="611" t="s">
        <v>237</v>
      </c>
      <c r="C127" s="611" t="s">
        <v>238</v>
      </c>
      <c r="D127" s="616" t="s">
        <v>239</v>
      </c>
      <c r="E127" s="601">
        <f>VLOOKUP(B127,'Fire EN 54'!$D$5:$H$508,5,0)</f>
        <v>12649</v>
      </c>
      <c r="F127" s="619" t="s">
        <v>682</v>
      </c>
      <c r="G127" s="603" t="s">
        <v>3</v>
      </c>
      <c r="H127" s="603"/>
      <c r="I127" s="603"/>
      <c r="J127" s="560" t="str">
        <f>VLOOKUP(B127,'Fire EN 54'!$D$5:$I$508,6,0)</f>
        <v>3</v>
      </c>
      <c r="K127" s="603" t="s">
        <v>600</v>
      </c>
      <c r="L127" s="612" t="s">
        <v>667</v>
      </c>
      <c r="M127" s="605">
        <f>VLOOKUP(B127,'Fire EN 54 FX 4,704'!$D$5:$L$500,9,0)</f>
        <v>8536501999</v>
      </c>
      <c r="N127" s="606" t="str">
        <f>VLOOKUP(B127,'Fire EN 54 FX 4,704'!$D$5:$O$500,12,0)</f>
        <v>0.65</v>
      </c>
      <c r="O127" s="607"/>
      <c r="P127" s="607"/>
      <c r="Q127" s="607"/>
      <c r="R127" s="607"/>
      <c r="S127" s="607"/>
      <c r="T127" s="607"/>
      <c r="U127" s="607"/>
      <c r="V127" s="607"/>
      <c r="W127" s="607"/>
      <c r="X127" s="607"/>
    </row>
    <row r="128" spans="1:153" s="658" customFormat="1" ht="51" customHeight="1" x14ac:dyDescent="0.15">
      <c r="A128" s="623"/>
      <c r="B128" s="611" t="s">
        <v>240</v>
      </c>
      <c r="C128" s="659" t="s">
        <v>241</v>
      </c>
      <c r="D128" s="600" t="s">
        <v>242</v>
      </c>
      <c r="E128" s="601">
        <f>VLOOKUP(B128,'Fire EN 54'!$D$5:$H$508,5,0)</f>
        <v>11760</v>
      </c>
      <c r="F128" s="619" t="s">
        <v>682</v>
      </c>
      <c r="G128" s="603" t="s">
        <v>3</v>
      </c>
      <c r="H128" s="603"/>
      <c r="I128" s="603"/>
      <c r="J128" s="560" t="str">
        <f>VLOOKUP(B128,'Fire EN 54'!$D$5:$I$508,6,0)</f>
        <v>3</v>
      </c>
      <c r="K128" s="603" t="s">
        <v>600</v>
      </c>
      <c r="L128" s="612" t="s">
        <v>667</v>
      </c>
      <c r="M128" s="605">
        <f>VLOOKUP(B128,'Fire EN 54 FX 4,704'!$D$5:$L$500,9,0)</f>
        <v>8536501999</v>
      </c>
      <c r="N128" s="606" t="str">
        <f>VLOOKUP(B128,'Fire EN 54 FX 4,704'!$D$5:$O$500,12,0)</f>
        <v>2.106</v>
      </c>
      <c r="O128" s="607"/>
      <c r="P128" s="607"/>
      <c r="Q128" s="607"/>
      <c r="R128" s="607"/>
      <c r="S128" s="607"/>
      <c r="T128" s="607"/>
      <c r="U128" s="607"/>
      <c r="V128" s="607"/>
      <c r="W128" s="607"/>
      <c r="X128" s="607"/>
    </row>
    <row r="129" spans="1:24" s="658" customFormat="1" ht="33.75" customHeight="1" x14ac:dyDescent="0.15">
      <c r="A129" s="623"/>
      <c r="B129" s="599" t="s">
        <v>243</v>
      </c>
      <c r="C129" s="599" t="s">
        <v>244</v>
      </c>
      <c r="D129" s="600" t="s">
        <v>679</v>
      </c>
      <c r="E129" s="601">
        <f>VLOOKUP(B129,'Fire EN 54'!$D$5:$H$508,5,0)</f>
        <v>6813</v>
      </c>
      <c r="F129" s="619" t="s">
        <v>682</v>
      </c>
      <c r="G129" s="603" t="s">
        <v>3</v>
      </c>
      <c r="H129" s="603"/>
      <c r="I129" s="603"/>
      <c r="J129" s="560" t="str">
        <f>VLOOKUP(B129,'Fire EN 54'!$D$5:$I$508,6,0)</f>
        <v>3</v>
      </c>
      <c r="K129" s="603" t="s">
        <v>600</v>
      </c>
      <c r="L129" s="612" t="s">
        <v>667</v>
      </c>
      <c r="M129" s="605">
        <f>VLOOKUP(B129,'Fire EN 54 FX 4,704'!$D$5:$L$500,9,0)</f>
        <v>8531900000</v>
      </c>
      <c r="N129" s="606" t="str">
        <f>VLOOKUP(B129,'Fire EN 54 FX 4,704'!$D$5:$O$500,12,0)</f>
        <v>0.666</v>
      </c>
      <c r="O129" s="607"/>
      <c r="P129" s="607"/>
      <c r="Q129" s="607"/>
      <c r="R129" s="607"/>
      <c r="S129" s="607"/>
      <c r="T129" s="607"/>
      <c r="U129" s="607"/>
      <c r="V129" s="607"/>
      <c r="W129" s="607"/>
      <c r="X129" s="607"/>
    </row>
    <row r="130" spans="1:24" s="607" customFormat="1" ht="51" customHeight="1" x14ac:dyDescent="0.15">
      <c r="A130" s="598"/>
      <c r="B130" s="611" t="s">
        <v>245</v>
      </c>
      <c r="C130" s="615" t="s">
        <v>246</v>
      </c>
      <c r="D130" s="600" t="s">
        <v>678</v>
      </c>
      <c r="E130" s="601">
        <f>VLOOKUP(B130,'Fire EN 54'!$D$5:$H$508,5,0)</f>
        <v>1904</v>
      </c>
      <c r="F130" s="619" t="s">
        <v>682</v>
      </c>
      <c r="G130" s="602" t="s">
        <v>3</v>
      </c>
      <c r="H130" s="602"/>
      <c r="I130" s="602"/>
      <c r="J130" s="560" t="str">
        <f>VLOOKUP(B130,'Fire EN 54'!$D$5:$I$508,6,0)</f>
        <v>3</v>
      </c>
      <c r="K130" s="603" t="s">
        <v>600</v>
      </c>
      <c r="L130" s="604" t="s">
        <v>667</v>
      </c>
      <c r="M130" s="605">
        <f>VLOOKUP(B130,'Fire EN 54 FX 4,704'!$D$5:$L$500,9,0)</f>
        <v>8536501999</v>
      </c>
      <c r="N130" s="606" t="str">
        <f>VLOOKUP(B130,'Fire EN 54 FX 4,704'!$D$5:$O$500,12,0)</f>
        <v>0.18</v>
      </c>
    </row>
    <row r="131" spans="1:24" s="607" customFormat="1" ht="51" customHeight="1" x14ac:dyDescent="0.15">
      <c r="A131" s="598"/>
      <c r="B131" s="611" t="s">
        <v>247</v>
      </c>
      <c r="C131" s="615" t="s">
        <v>248</v>
      </c>
      <c r="D131" s="600" t="s">
        <v>729</v>
      </c>
      <c r="E131" s="601">
        <f>VLOOKUP(B131,'Fire EN 54'!$D$5:$H$508,5,0)</f>
        <v>1909</v>
      </c>
      <c r="F131" s="619" t="s">
        <v>682</v>
      </c>
      <c r="G131" s="602" t="s">
        <v>3</v>
      </c>
      <c r="H131" s="602"/>
      <c r="I131" s="602"/>
      <c r="J131" s="560" t="str">
        <f>VLOOKUP(B131,'Fire EN 54'!$D$5:$I$508,6,0)</f>
        <v>3</v>
      </c>
      <c r="K131" s="603" t="s">
        <v>600</v>
      </c>
      <c r="L131" s="604" t="s">
        <v>668</v>
      </c>
      <c r="M131" s="605">
        <f>VLOOKUP(B131,'Fire EN 54 FX 4,704'!$D$5:$L$500,9,0)</f>
        <v>7326909890</v>
      </c>
      <c r="N131" s="606" t="str">
        <f>VLOOKUP(B131,'Fire EN 54 FX 4,704'!$D$5:$O$500,12,0)</f>
        <v>0.199</v>
      </c>
    </row>
    <row r="132" spans="1:24" s="607" customFormat="1" ht="51" customHeight="1" x14ac:dyDescent="0.15">
      <c r="A132" s="598"/>
      <c r="B132" s="611" t="s">
        <v>249</v>
      </c>
      <c r="C132" s="615" t="s">
        <v>250</v>
      </c>
      <c r="D132" s="600" t="s">
        <v>680</v>
      </c>
      <c r="E132" s="601">
        <f>VLOOKUP(B132,'Fire EN 54'!$D$5:$H$508,5,0)</f>
        <v>1208</v>
      </c>
      <c r="F132" s="619" t="s">
        <v>682</v>
      </c>
      <c r="G132" s="602" t="s">
        <v>3</v>
      </c>
      <c r="H132" s="602"/>
      <c r="I132" s="602"/>
      <c r="J132" s="560" t="str">
        <f>VLOOKUP(B132,'Fire EN 54'!$D$5:$I$508,6,0)</f>
        <v>3</v>
      </c>
      <c r="K132" s="603" t="s">
        <v>600</v>
      </c>
      <c r="L132" s="604" t="s">
        <v>668</v>
      </c>
      <c r="M132" s="605">
        <f>VLOOKUP(B132,'Fire EN 54 FX 4,704'!$D$5:$L$500,9,0)</f>
        <v>7326909890</v>
      </c>
      <c r="N132" s="606" t="str">
        <f>VLOOKUP(B132,'Fire EN 54 FX 4,704'!$D$5:$O$500,12,0)</f>
        <v>0.383</v>
      </c>
    </row>
    <row r="133" spans="1:24" s="607" customFormat="1" ht="51" customHeight="1" x14ac:dyDescent="0.15">
      <c r="A133" s="598"/>
      <c r="B133" s="611" t="s">
        <v>251</v>
      </c>
      <c r="C133" s="615" t="s">
        <v>252</v>
      </c>
      <c r="D133" s="600" t="s">
        <v>681</v>
      </c>
      <c r="E133" s="601">
        <f>VLOOKUP(B133,'Fire EN 54'!$D$5:$H$508,5,0)</f>
        <v>1057</v>
      </c>
      <c r="F133" s="619" t="s">
        <v>682</v>
      </c>
      <c r="G133" s="602" t="s">
        <v>3</v>
      </c>
      <c r="H133" s="602"/>
      <c r="I133" s="602"/>
      <c r="J133" s="560" t="str">
        <f>VLOOKUP(B133,'Fire EN 54'!$D$5:$I$508,6,0)</f>
        <v>3</v>
      </c>
      <c r="K133" s="603" t="s">
        <v>600</v>
      </c>
      <c r="L133" s="604" t="s">
        <v>668</v>
      </c>
      <c r="M133" s="605">
        <f>VLOOKUP(B133,'Fire EN 54 FX 4,704'!$D$5:$L$500,9,0)</f>
        <v>7326909890</v>
      </c>
      <c r="N133" s="606" t="str">
        <f>VLOOKUP(B133,'Fire EN 54 FX 4,704'!$D$5:$O$500,12,0)</f>
        <v>0.09</v>
      </c>
    </row>
    <row r="134" spans="1:24" s="49" customFormat="1" ht="11.25" x14ac:dyDescent="0.15">
      <c r="A134" s="770" t="s">
        <v>2682</v>
      </c>
      <c r="B134" s="771"/>
      <c r="C134" s="771"/>
      <c r="D134" s="771"/>
      <c r="E134" s="352"/>
      <c r="F134" s="772"/>
      <c r="G134" s="772"/>
      <c r="H134" s="772"/>
      <c r="I134" s="772"/>
      <c r="J134" s="772"/>
      <c r="K134" s="772"/>
      <c r="L134" s="772"/>
      <c r="M134" s="352"/>
      <c r="N134" s="352"/>
      <c r="O134" s="44"/>
      <c r="P134" s="44"/>
      <c r="Q134" s="44"/>
      <c r="R134" s="44"/>
      <c r="S134" s="44"/>
      <c r="T134" s="44"/>
      <c r="U134" s="44"/>
      <c r="V134" s="44"/>
      <c r="W134" s="44"/>
      <c r="X134" s="44"/>
    </row>
    <row r="135" spans="1:24" s="610" customFormat="1" ht="30" customHeight="1" x14ac:dyDescent="0.2">
      <c r="A135" s="764"/>
      <c r="B135" s="611" t="s">
        <v>1813</v>
      </c>
      <c r="C135" s="615" t="s">
        <v>1812</v>
      </c>
      <c r="D135" s="600" t="s">
        <v>2690</v>
      </c>
      <c r="E135" s="601">
        <f>VLOOKUP(B135,'Fire EN 54'!$D$5:$H$508,5,0)</f>
        <v>15550</v>
      </c>
      <c r="F135" s="619" t="s">
        <v>682</v>
      </c>
      <c r="G135" s="602" t="s">
        <v>3</v>
      </c>
      <c r="H135" s="602"/>
      <c r="I135" s="660"/>
      <c r="J135" s="560" t="str">
        <f>VLOOKUP(B135,'Fire EN 54'!$D$5:$I$508,6,0)</f>
        <v>3</v>
      </c>
      <c r="K135" s="603" t="s">
        <v>600</v>
      </c>
      <c r="L135" s="604" t="s">
        <v>667</v>
      </c>
      <c r="M135" s="605">
        <f>VLOOKUP(B135,'Fire EN 54 FX 4,704'!$D$5:$L$500,9,0)</f>
        <v>8536501990</v>
      </c>
      <c r="N135" s="606" t="str">
        <f>VLOOKUP(B135,'Fire EN 54 FX 4,704'!$D$5:$O$500,12,0)</f>
        <v>0.950</v>
      </c>
    </row>
    <row r="136" spans="1:24" s="610" customFormat="1" ht="30" customHeight="1" x14ac:dyDescent="0.2">
      <c r="A136" s="777"/>
      <c r="B136" s="611" t="s">
        <v>1818</v>
      </c>
      <c r="C136" s="615" t="s">
        <v>1817</v>
      </c>
      <c r="D136" s="600" t="s">
        <v>2691</v>
      </c>
      <c r="E136" s="601">
        <f>VLOOKUP(B136,'Fire EN 54'!$D$5:$H$508,5,0)</f>
        <v>7372</v>
      </c>
      <c r="F136" s="619" t="s">
        <v>682</v>
      </c>
      <c r="G136" s="602" t="s">
        <v>3</v>
      </c>
      <c r="H136" s="602" t="s">
        <v>2683</v>
      </c>
      <c r="I136" s="660"/>
      <c r="J136" s="560" t="str">
        <f>VLOOKUP(B136,'Fire EN 54'!$D$5:$I$508,6,0)</f>
        <v>3</v>
      </c>
      <c r="K136" s="603" t="s">
        <v>600</v>
      </c>
      <c r="L136" s="604" t="s">
        <v>667</v>
      </c>
      <c r="M136" s="605">
        <f>VLOOKUP(B136,'Fire EN 54 FX 4,704'!$D$5:$L$500,9,0)</f>
        <v>85444993</v>
      </c>
      <c r="N136" s="606" t="str">
        <f>VLOOKUP(B136,'Fire EN 54 FX 4,704'!$D$5:$O$500,12,0)</f>
        <v>2.470</v>
      </c>
    </row>
    <row r="137" spans="1:24" s="610" customFormat="1" ht="30" customHeight="1" x14ac:dyDescent="0.2">
      <c r="A137" s="777"/>
      <c r="B137" s="611" t="s">
        <v>1824</v>
      </c>
      <c r="C137" s="615" t="s">
        <v>1823</v>
      </c>
      <c r="D137" s="600" t="s">
        <v>2692</v>
      </c>
      <c r="E137" s="601">
        <f>VLOOKUP(B137,'Fire EN 54'!$D$5:$H$508,5,0)</f>
        <v>18442</v>
      </c>
      <c r="F137" s="619" t="s">
        <v>682</v>
      </c>
      <c r="G137" s="602" t="s">
        <v>3</v>
      </c>
      <c r="H137" s="602" t="s">
        <v>2684</v>
      </c>
      <c r="I137" s="660"/>
      <c r="J137" s="560" t="str">
        <f>VLOOKUP(B137,'Fire EN 54'!$D$5:$I$508,6,0)</f>
        <v>3</v>
      </c>
      <c r="K137" s="603" t="s">
        <v>600</v>
      </c>
      <c r="L137" s="604" t="s">
        <v>667</v>
      </c>
      <c r="M137" s="605">
        <f>VLOOKUP(B137,'Fire EN 54 FX 4,704'!$D$5:$L$500,9,0)</f>
        <v>85444993</v>
      </c>
      <c r="N137" s="606" t="str">
        <f>VLOOKUP(B137,'Fire EN 54 FX 4,704'!$D$5:$O$500,12,0)</f>
        <v>6.180</v>
      </c>
    </row>
    <row r="138" spans="1:24" s="610" customFormat="1" ht="30" customHeight="1" x14ac:dyDescent="0.2">
      <c r="A138" s="777"/>
      <c r="B138" s="611" t="s">
        <v>1830</v>
      </c>
      <c r="C138" s="615" t="s">
        <v>1829</v>
      </c>
      <c r="D138" s="600" t="s">
        <v>2693</v>
      </c>
      <c r="E138" s="601">
        <f>VLOOKUP(B138,'Fire EN 54'!$D$5:$H$508,5,0)</f>
        <v>36741</v>
      </c>
      <c r="F138" s="619" t="s">
        <v>682</v>
      </c>
      <c r="G138" s="602" t="s">
        <v>3</v>
      </c>
      <c r="H138" s="602" t="s">
        <v>2685</v>
      </c>
      <c r="I138" s="660"/>
      <c r="J138" s="560" t="str">
        <f>VLOOKUP(B138,'Fire EN 54'!$D$5:$I$508,6,0)</f>
        <v>3</v>
      </c>
      <c r="K138" s="603" t="s">
        <v>600</v>
      </c>
      <c r="L138" s="604" t="s">
        <v>667</v>
      </c>
      <c r="M138" s="605">
        <f>VLOOKUP(B138,'Fire EN 54 FX 4,704'!$D$5:$L$500,9,0)</f>
        <v>85444993</v>
      </c>
      <c r="N138" s="606" t="str">
        <f>VLOOKUP(B138,'Fire EN 54 FX 4,704'!$D$5:$O$500,12,0)</f>
        <v>12.350</v>
      </c>
    </row>
    <row r="139" spans="1:24" s="610" customFormat="1" ht="30" customHeight="1" x14ac:dyDescent="0.2">
      <c r="A139" s="777"/>
      <c r="B139" s="611" t="s">
        <v>1836</v>
      </c>
      <c r="C139" s="615" t="s">
        <v>1835</v>
      </c>
      <c r="D139" s="600" t="s">
        <v>2694</v>
      </c>
      <c r="E139" s="601">
        <f>VLOOKUP(B139,'Fire EN 54'!$D$5:$H$508,5,0)</f>
        <v>9273</v>
      </c>
      <c r="F139" s="619" t="s">
        <v>682</v>
      </c>
      <c r="G139" s="602" t="s">
        <v>3</v>
      </c>
      <c r="H139" s="602" t="s">
        <v>2683</v>
      </c>
      <c r="I139" s="660"/>
      <c r="J139" s="560" t="str">
        <f>VLOOKUP(B139,'Fire EN 54'!$D$5:$I$508,6,0)</f>
        <v>3</v>
      </c>
      <c r="K139" s="603" t="s">
        <v>600</v>
      </c>
      <c r="L139" s="604" t="s">
        <v>667</v>
      </c>
      <c r="M139" s="605">
        <f>VLOOKUP(B139,'Fire EN 54 FX 4,704'!$D$5:$L$500,9,0)</f>
        <v>85444993</v>
      </c>
      <c r="N139" s="606" t="str">
        <f>VLOOKUP(B139,'Fire EN 54 FX 4,704'!$D$5:$O$500,12,0)</f>
        <v>3.510</v>
      </c>
    </row>
    <row r="140" spans="1:24" s="610" customFormat="1" ht="30" customHeight="1" x14ac:dyDescent="0.2">
      <c r="A140" s="777"/>
      <c r="B140" s="611" t="s">
        <v>1841</v>
      </c>
      <c r="C140" s="615" t="s">
        <v>1840</v>
      </c>
      <c r="D140" s="600" t="s">
        <v>2695</v>
      </c>
      <c r="E140" s="601">
        <f>VLOOKUP(B140,'Fire EN 54'!$D$5:$H$508,5,0)</f>
        <v>22890</v>
      </c>
      <c r="F140" s="619" t="s">
        <v>682</v>
      </c>
      <c r="G140" s="602" t="s">
        <v>3</v>
      </c>
      <c r="H140" s="602" t="s">
        <v>2684</v>
      </c>
      <c r="I140" s="660"/>
      <c r="J140" s="560" t="str">
        <f>VLOOKUP(B140,'Fire EN 54'!$D$5:$I$508,6,0)</f>
        <v>3</v>
      </c>
      <c r="K140" s="603" t="s">
        <v>600</v>
      </c>
      <c r="L140" s="604" t="s">
        <v>667</v>
      </c>
      <c r="M140" s="605">
        <f>VLOOKUP(B140,'Fire EN 54 FX 4,704'!$D$5:$L$500,9,0)</f>
        <v>85444993</v>
      </c>
      <c r="N140" s="606" t="str">
        <f>VLOOKUP(B140,'Fire EN 54 FX 4,704'!$D$5:$O$500,12,0)</f>
        <v>8.780</v>
      </c>
    </row>
    <row r="141" spans="1:24" s="610" customFormat="1" ht="30" customHeight="1" x14ac:dyDescent="0.2">
      <c r="A141" s="777"/>
      <c r="B141" s="611" t="s">
        <v>1846</v>
      </c>
      <c r="C141" s="615" t="s">
        <v>1845</v>
      </c>
      <c r="D141" s="600" t="s">
        <v>2696</v>
      </c>
      <c r="E141" s="601">
        <f>VLOOKUP(B141,'Fire EN 54'!$D$5:$H$508,5,0)</f>
        <v>44606</v>
      </c>
      <c r="F141" s="619" t="s">
        <v>682</v>
      </c>
      <c r="G141" s="602" t="s">
        <v>3</v>
      </c>
      <c r="H141" s="602" t="s">
        <v>2685</v>
      </c>
      <c r="I141" s="660"/>
      <c r="J141" s="560" t="str">
        <f>VLOOKUP(B141,'Fire EN 54'!$D$5:$I$508,6,0)</f>
        <v>3</v>
      </c>
      <c r="K141" s="603" t="s">
        <v>600</v>
      </c>
      <c r="L141" s="604" t="s">
        <v>667</v>
      </c>
      <c r="M141" s="605">
        <f>VLOOKUP(B141,'Fire EN 54 FX 4,704'!$D$5:$L$500,9,0)</f>
        <v>85444993</v>
      </c>
      <c r="N141" s="606" t="str">
        <f>VLOOKUP(B141,'Fire EN 54 FX 4,704'!$D$5:$O$500,12,0)</f>
        <v>17.550</v>
      </c>
    </row>
    <row r="142" spans="1:24" s="610" customFormat="1" ht="30" customHeight="1" x14ac:dyDescent="0.2">
      <c r="A142" s="777"/>
      <c r="B142" s="611" t="s">
        <v>1851</v>
      </c>
      <c r="C142" s="615" t="s">
        <v>1850</v>
      </c>
      <c r="D142" s="600" t="s">
        <v>2697</v>
      </c>
      <c r="E142" s="601">
        <f>VLOOKUP(B142,'Fire EN 54'!$D$5:$H$508,5,0)</f>
        <v>14849</v>
      </c>
      <c r="F142" s="619" t="s">
        <v>682</v>
      </c>
      <c r="G142" s="602" t="s">
        <v>3</v>
      </c>
      <c r="H142" s="602" t="s">
        <v>2683</v>
      </c>
      <c r="I142" s="660"/>
      <c r="J142" s="560" t="str">
        <f>VLOOKUP(B142,'Fire EN 54'!$D$5:$I$508,6,0)</f>
        <v>3</v>
      </c>
      <c r="K142" s="603" t="s">
        <v>600</v>
      </c>
      <c r="L142" s="604" t="s">
        <v>667</v>
      </c>
      <c r="M142" s="605">
        <f>VLOOKUP(B142,'Fire EN 54 FX 4,704'!$D$5:$L$500,9,0)</f>
        <v>85444993</v>
      </c>
      <c r="N142" s="606" t="str">
        <f>VLOOKUP(B142,'Fire EN 54 FX 4,704'!$D$5:$O$500,12,0)</f>
        <v>3.770</v>
      </c>
    </row>
    <row r="143" spans="1:24" s="610" customFormat="1" ht="30" customHeight="1" x14ac:dyDescent="0.2">
      <c r="A143" s="777"/>
      <c r="B143" s="611" t="s">
        <v>1856</v>
      </c>
      <c r="C143" s="615" t="s">
        <v>1855</v>
      </c>
      <c r="D143" s="600" t="s">
        <v>2698</v>
      </c>
      <c r="E143" s="601">
        <f>VLOOKUP(B143,'Fire EN 54'!$D$5:$H$508,5,0)</f>
        <v>36316</v>
      </c>
      <c r="F143" s="619" t="s">
        <v>682</v>
      </c>
      <c r="G143" s="602" t="s">
        <v>3</v>
      </c>
      <c r="H143" s="602" t="s">
        <v>2684</v>
      </c>
      <c r="I143" s="660"/>
      <c r="J143" s="560" t="str">
        <f>VLOOKUP(B143,'Fire EN 54'!$D$5:$I$508,6,0)</f>
        <v>3</v>
      </c>
      <c r="K143" s="603" t="s">
        <v>600</v>
      </c>
      <c r="L143" s="604" t="s">
        <v>667</v>
      </c>
      <c r="M143" s="605">
        <f>VLOOKUP(B143,'Fire EN 54 FX 4,704'!$D$5:$L$500,9,0)</f>
        <v>85444993</v>
      </c>
      <c r="N143" s="606" t="str">
        <f>VLOOKUP(B143,'Fire EN 54 FX 4,704'!$D$5:$O$500,12,0)</f>
        <v>9.430</v>
      </c>
    </row>
    <row r="144" spans="1:24" s="610" customFormat="1" ht="30" customHeight="1" x14ac:dyDescent="0.2">
      <c r="A144" s="777"/>
      <c r="B144" s="611" t="s">
        <v>1861</v>
      </c>
      <c r="C144" s="615" t="s">
        <v>1860</v>
      </c>
      <c r="D144" s="600" t="s">
        <v>2699</v>
      </c>
      <c r="E144" s="601">
        <f>VLOOKUP(B144,'Fire EN 54'!$D$5:$H$508,5,0)</f>
        <v>71018</v>
      </c>
      <c r="F144" s="619" t="s">
        <v>682</v>
      </c>
      <c r="G144" s="602" t="s">
        <v>3</v>
      </c>
      <c r="H144" s="602" t="s">
        <v>2685</v>
      </c>
      <c r="I144" s="660"/>
      <c r="J144" s="560" t="str">
        <f>VLOOKUP(B144,'Fire EN 54'!$D$5:$I$508,6,0)</f>
        <v>3</v>
      </c>
      <c r="K144" s="603" t="s">
        <v>600</v>
      </c>
      <c r="L144" s="604" t="s">
        <v>667</v>
      </c>
      <c r="M144" s="605">
        <f>VLOOKUP(B144,'Fire EN 54 FX 4,704'!$D$5:$L$500,9,0)</f>
        <v>85444993</v>
      </c>
      <c r="N144" s="606" t="str">
        <f>VLOOKUP(B144,'Fire EN 54 FX 4,704'!$D$5:$O$500,12,0)</f>
        <v>18.850</v>
      </c>
    </row>
    <row r="145" spans="1:14" s="610" customFormat="1" ht="30" customHeight="1" x14ac:dyDescent="0.2">
      <c r="A145" s="777"/>
      <c r="B145" s="611" t="s">
        <v>1866</v>
      </c>
      <c r="C145" s="615" t="s">
        <v>1865</v>
      </c>
      <c r="D145" s="600" t="s">
        <v>2700</v>
      </c>
      <c r="E145" s="601">
        <f>VLOOKUP(B145,'Fire EN 54'!$D$5:$H$508,5,0)</f>
        <v>1963</v>
      </c>
      <c r="F145" s="619" t="s">
        <v>682</v>
      </c>
      <c r="G145" s="602" t="s">
        <v>3</v>
      </c>
      <c r="H145" s="602"/>
      <c r="I145" s="661" t="s">
        <v>2707</v>
      </c>
      <c r="J145" s="560" t="str">
        <f>VLOOKUP(B145,'Fire EN 54'!$D$5:$I$508,6,0)</f>
        <v>3</v>
      </c>
      <c r="K145" s="603" t="s">
        <v>600</v>
      </c>
      <c r="L145" s="604" t="s">
        <v>667</v>
      </c>
      <c r="M145" s="605">
        <f>VLOOKUP(B145,'Fire EN 54 FX 4,704'!$D$5:$L$500,9,0)</f>
        <v>85319000</v>
      </c>
      <c r="N145" s="606" t="str">
        <f>VLOOKUP(B145,'Fire EN 54 FX 4,704'!$D$5:$O$500,12,0)</f>
        <v>0.112</v>
      </c>
    </row>
    <row r="146" spans="1:14" s="610" customFormat="1" ht="30" customHeight="1" x14ac:dyDescent="0.2">
      <c r="A146" s="777"/>
      <c r="B146" s="611" t="s">
        <v>1871</v>
      </c>
      <c r="C146" s="615" t="s">
        <v>1870</v>
      </c>
      <c r="D146" s="600" t="s">
        <v>2701</v>
      </c>
      <c r="E146" s="601">
        <f>VLOOKUP(B146,'Fire EN 54'!$D$5:$H$508,5,0)</f>
        <v>1510</v>
      </c>
      <c r="F146" s="619" t="s">
        <v>682</v>
      </c>
      <c r="G146" s="602" t="s">
        <v>3</v>
      </c>
      <c r="H146" s="602"/>
      <c r="I146" s="661" t="s">
        <v>2708</v>
      </c>
      <c r="J146" s="560" t="str">
        <f>VLOOKUP(B146,'Fire EN 54'!$D$5:$I$508,6,0)</f>
        <v>3</v>
      </c>
      <c r="K146" s="603" t="s">
        <v>600</v>
      </c>
      <c r="L146" s="604" t="s">
        <v>667</v>
      </c>
      <c r="M146" s="605">
        <f>VLOOKUP(B146,'Fire EN 54 FX 4,704'!$D$5:$L$500,9,0)</f>
        <v>85319000</v>
      </c>
      <c r="N146" s="606" t="str">
        <f>VLOOKUP(B146,'Fire EN 54 FX 4,704'!$D$5:$O$500,12,0)</f>
        <v>0.211</v>
      </c>
    </row>
    <row r="147" spans="1:14" s="610" customFormat="1" ht="30" customHeight="1" x14ac:dyDescent="0.2">
      <c r="A147" s="777"/>
      <c r="B147" s="611" t="s">
        <v>1881</v>
      </c>
      <c r="C147" s="615" t="s">
        <v>1880</v>
      </c>
      <c r="D147" s="600" t="s">
        <v>2702</v>
      </c>
      <c r="E147" s="601">
        <f>VLOOKUP(B147,'Fire EN 54'!$D$5:$H$508,5,0)</f>
        <v>1440</v>
      </c>
      <c r="F147" s="619" t="s">
        <v>682</v>
      </c>
      <c r="G147" s="602" t="s">
        <v>3</v>
      </c>
      <c r="H147" s="661" t="s">
        <v>2686</v>
      </c>
      <c r="I147" s="661" t="s">
        <v>2706</v>
      </c>
      <c r="J147" s="560" t="str">
        <f>VLOOKUP(B147,'Fire EN 54'!$D$5:$I$508,6,0)</f>
        <v>3</v>
      </c>
      <c r="K147" s="603" t="s">
        <v>600</v>
      </c>
      <c r="L147" s="604" t="s">
        <v>667</v>
      </c>
      <c r="M147" s="605">
        <f>VLOOKUP(B147,'Fire EN 54 FX 4,704'!$D$5:$L$500,9,0)</f>
        <v>73261990</v>
      </c>
      <c r="N147" s="606" t="str">
        <f>VLOOKUP(B147,'Fire EN 54 FX 4,704'!$D$5:$O$500,12,0)</f>
        <v>0.040</v>
      </c>
    </row>
    <row r="148" spans="1:14" s="610" customFormat="1" ht="30" customHeight="1" x14ac:dyDescent="0.2">
      <c r="A148" s="765"/>
      <c r="B148" s="611" t="s">
        <v>1886</v>
      </c>
      <c r="C148" s="615" t="s">
        <v>1885</v>
      </c>
      <c r="D148" s="600" t="s">
        <v>2703</v>
      </c>
      <c r="E148" s="601">
        <f>VLOOKUP(B148,'Fire EN 54'!$D$5:$H$508,5,0)</f>
        <v>377</v>
      </c>
      <c r="F148" s="619" t="s">
        <v>682</v>
      </c>
      <c r="G148" s="602" t="s">
        <v>3</v>
      </c>
      <c r="H148" s="661" t="s">
        <v>2705</v>
      </c>
      <c r="I148" s="661" t="s">
        <v>2704</v>
      </c>
      <c r="J148" s="560" t="str">
        <f>VLOOKUP(B148,'Fire EN 54'!$D$5:$I$508,6,0)</f>
        <v>3</v>
      </c>
      <c r="K148" s="603" t="s">
        <v>600</v>
      </c>
      <c r="L148" s="604" t="s">
        <v>667</v>
      </c>
      <c r="M148" s="605">
        <f>VLOOKUP(B148,'Fire EN 54 FX 4,704'!$D$5:$L$500,9,0)</f>
        <v>39259010</v>
      </c>
      <c r="N148" s="606" t="str">
        <f>VLOOKUP(B148,'Fire EN 54 FX 4,704'!$D$5:$O$500,12,0)</f>
        <v>1.590</v>
      </c>
    </row>
    <row r="149" spans="1:14" ht="11.25" x14ac:dyDescent="0.15">
      <c r="A149" s="770" t="s">
        <v>253</v>
      </c>
      <c r="B149" s="771"/>
      <c r="C149" s="771"/>
      <c r="D149" s="771"/>
      <c r="E149" s="352"/>
      <c r="F149" s="772"/>
      <c r="G149" s="772"/>
      <c r="H149" s="772"/>
      <c r="I149" s="772"/>
      <c r="J149" s="772"/>
      <c r="K149" s="772"/>
      <c r="L149" s="772"/>
      <c r="M149" s="352"/>
      <c r="N149" s="352"/>
    </row>
    <row r="150" spans="1:14" s="610" customFormat="1" ht="30" customHeight="1" x14ac:dyDescent="0.2">
      <c r="A150" s="764"/>
      <c r="B150" s="611" t="s">
        <v>2648</v>
      </c>
      <c r="C150" s="615" t="s">
        <v>2647</v>
      </c>
      <c r="D150" s="600" t="s">
        <v>2709</v>
      </c>
      <c r="E150" s="601">
        <f>VLOOKUP(B150,'Fire EN 54'!$D$5:$H$508,5,0)</f>
        <v>29823</v>
      </c>
      <c r="F150" s="619" t="s">
        <v>682</v>
      </c>
      <c r="G150" s="602" t="s">
        <v>229</v>
      </c>
      <c r="H150" s="661" t="s">
        <v>2742</v>
      </c>
      <c r="I150" s="780" t="s">
        <v>2774</v>
      </c>
      <c r="J150" s="560" t="str">
        <f>VLOOKUP(B150,'Fire EN 54'!$D$5:$I$508,6,0)</f>
        <v>3</v>
      </c>
      <c r="K150" s="603" t="s">
        <v>600</v>
      </c>
      <c r="L150" s="604" t="s">
        <v>666</v>
      </c>
      <c r="M150" s="605">
        <f>VLOOKUP(B150,'Fire EN 54 FX 4,704'!$D$5:$L$500,9,0)</f>
        <v>85365019</v>
      </c>
      <c r="N150" s="606" t="str">
        <f>VLOOKUP(B150,'Fire EN 54 FX 4,704'!$D$5:$O$500,12,0)</f>
        <v>0.590</v>
      </c>
    </row>
    <row r="151" spans="1:14" s="610" customFormat="1" ht="30" customHeight="1" x14ac:dyDescent="0.2">
      <c r="A151" s="777"/>
      <c r="B151" s="611" t="s">
        <v>2651</v>
      </c>
      <c r="C151" s="615">
        <v>929144</v>
      </c>
      <c r="D151" s="600" t="s">
        <v>2710</v>
      </c>
      <c r="E151" s="601">
        <f>VLOOKUP(B151,'Fire EN 54'!$D$5:$H$508,5,0)</f>
        <v>2278</v>
      </c>
      <c r="F151" s="619" t="s">
        <v>682</v>
      </c>
      <c r="G151" s="602" t="s">
        <v>229</v>
      </c>
      <c r="H151" s="661"/>
      <c r="I151" s="781"/>
      <c r="J151" s="560" t="str">
        <f>VLOOKUP(B151,'Fire EN 54'!$D$5:$I$508,6,0)</f>
        <v>3</v>
      </c>
      <c r="K151" s="603" t="s">
        <v>600</v>
      </c>
      <c r="L151" s="604" t="s">
        <v>666</v>
      </c>
      <c r="M151" s="605">
        <f>VLOOKUP(B151,'Fire EN 54 FX 4,704'!$D$5:$L$500,9,0)</f>
        <v>85319000</v>
      </c>
      <c r="N151" s="606" t="str">
        <f>VLOOKUP(B151,'Fire EN 54 FX 4,704'!$D$5:$O$500,12,0)</f>
        <v>0.050</v>
      </c>
    </row>
    <row r="152" spans="1:14" s="610" customFormat="1" ht="30" customHeight="1" x14ac:dyDescent="0.2">
      <c r="A152" s="765"/>
      <c r="B152" s="611" t="s">
        <v>2654</v>
      </c>
      <c r="C152" s="615">
        <v>924441</v>
      </c>
      <c r="D152" s="600" t="s">
        <v>2711</v>
      </c>
      <c r="E152" s="601">
        <f>VLOOKUP(B152,'Fire EN 54'!$D$5:$H$508,5,0)</f>
        <v>1542</v>
      </c>
      <c r="F152" s="619" t="s">
        <v>682</v>
      </c>
      <c r="G152" s="602" t="s">
        <v>229</v>
      </c>
      <c r="H152" s="661"/>
      <c r="I152" s="782"/>
      <c r="J152" s="560" t="str">
        <f>VLOOKUP(B152,'Fire EN 54'!$D$5:$I$508,6,0)</f>
        <v>3</v>
      </c>
      <c r="K152" s="603" t="s">
        <v>600</v>
      </c>
      <c r="L152" s="604" t="s">
        <v>666</v>
      </c>
      <c r="M152" s="605">
        <f>VLOOKUP(B152,'Fire EN 54 FX 4,704'!$D$5:$L$500,9,0)</f>
        <v>85389099</v>
      </c>
      <c r="N152" s="606" t="str">
        <f>VLOOKUP(B152,'Fire EN 54 FX 4,704'!$D$5:$O$500,12,0)</f>
        <v>0.380</v>
      </c>
    </row>
    <row r="153" spans="1:14" s="610" customFormat="1" ht="30" customHeight="1" x14ac:dyDescent="0.2">
      <c r="A153" s="660"/>
      <c r="B153" s="611" t="s">
        <v>2657</v>
      </c>
      <c r="C153" s="615">
        <v>904757</v>
      </c>
      <c r="D153" s="600" t="s">
        <v>2712</v>
      </c>
      <c r="E153" s="601">
        <f>VLOOKUP(B153,'Fire EN 54'!$D$5:$H$508,5,0)</f>
        <v>242</v>
      </c>
      <c r="F153" s="619" t="s">
        <v>682</v>
      </c>
      <c r="G153" s="602" t="s">
        <v>229</v>
      </c>
      <c r="H153" s="661"/>
      <c r="I153" s="662"/>
      <c r="J153" s="560" t="str">
        <f>VLOOKUP(B153,'Fire EN 54'!$D$5:$I$508,6,0)</f>
        <v>3</v>
      </c>
      <c r="K153" s="603" t="s">
        <v>600</v>
      </c>
      <c r="L153" s="604" t="s">
        <v>666</v>
      </c>
      <c r="M153" s="605">
        <f>VLOOKUP(B153,'Fire EN 54 FX 4,704'!$D$5:$L$500,9,0)</f>
        <v>85389099</v>
      </c>
      <c r="N153" s="606" t="str">
        <f>VLOOKUP(B153,'Fire EN 54 FX 4,704'!$D$5:$O$500,12,0)</f>
        <v>0.095</v>
      </c>
    </row>
    <row r="154" spans="1:14" s="667" customFormat="1" ht="30" customHeight="1" x14ac:dyDescent="0.2">
      <c r="A154" s="764"/>
      <c r="B154" s="663" t="s">
        <v>2740</v>
      </c>
      <c r="C154" s="663">
        <v>924420</v>
      </c>
      <c r="D154" s="646" t="s">
        <v>2725</v>
      </c>
      <c r="E154" s="601">
        <f>VLOOKUP(B154,'Fire EN 54'!$D$5:$H$508,5,0)</f>
        <v>36960</v>
      </c>
      <c r="F154" s="664" t="s">
        <v>682</v>
      </c>
      <c r="G154" s="626" t="s">
        <v>229</v>
      </c>
      <c r="H154" s="665" t="s">
        <v>2741</v>
      </c>
      <c r="I154" s="762" t="s">
        <v>2688</v>
      </c>
      <c r="J154" s="560" t="str">
        <f>VLOOKUP(B154,'Fire EN 54'!$D$5:$I$508,6,0)</f>
        <v>3</v>
      </c>
      <c r="K154" s="626" t="s">
        <v>600</v>
      </c>
      <c r="L154" s="666" t="s">
        <v>666</v>
      </c>
      <c r="M154" s="605" t="str">
        <f>VLOOKUP(B154,'Fire EN 54 FX 4,704'!$D$5:$L$500,9,0)</f>
        <v>90318080</v>
      </c>
      <c r="N154" s="606" t="str">
        <f>VLOOKUP(B154,'Fire EN 54 FX 4,704'!$D$5:$O$500,12,0)</f>
        <v>0.590</v>
      </c>
    </row>
    <row r="155" spans="1:14" s="610" customFormat="1" ht="30" customHeight="1" x14ac:dyDescent="0.2">
      <c r="A155" s="765"/>
      <c r="B155" s="555" t="s">
        <v>2728</v>
      </c>
      <c r="C155" s="582">
        <v>926826</v>
      </c>
      <c r="D155" s="578" t="s">
        <v>2729</v>
      </c>
      <c r="E155" s="601">
        <f>VLOOKUP(B155,'Fire EN 54'!$D$5:$H$508,5,0)</f>
        <v>3059</v>
      </c>
      <c r="F155" s="619" t="s">
        <v>682</v>
      </c>
      <c r="G155" s="602" t="s">
        <v>229</v>
      </c>
      <c r="H155" s="661"/>
      <c r="I155" s="763"/>
      <c r="J155" s="560" t="str">
        <f>VLOOKUP(B155,'Fire EN 54'!$D$5:$I$508,6,0)</f>
        <v>3</v>
      </c>
      <c r="K155" s="603" t="s">
        <v>600</v>
      </c>
      <c r="L155" s="604" t="s">
        <v>666</v>
      </c>
      <c r="M155" s="605" t="str">
        <f>VLOOKUP(B155,'Fire EN 54 FX 4,704'!$D$5:$L$500,9,0)</f>
        <v>85319085</v>
      </c>
      <c r="N155" s="606" t="str">
        <f>VLOOKUP(B155,'Fire EN 54 FX 4,704'!$D$5:$O$500,12,0)</f>
        <v>0.050</v>
      </c>
    </row>
    <row r="156" spans="1:14" s="610" customFormat="1" ht="30" customHeight="1" x14ac:dyDescent="0.2">
      <c r="A156" s="764"/>
      <c r="B156" s="611" t="s">
        <v>2659</v>
      </c>
      <c r="C156" s="615">
        <v>911674</v>
      </c>
      <c r="D156" s="600" t="s">
        <v>2660</v>
      </c>
      <c r="E156" s="601">
        <f>VLOOKUP(B156,'Fire EN 54'!$D$5:$H$508,5,0)</f>
        <v>43333</v>
      </c>
      <c r="F156" s="619" t="s">
        <v>682</v>
      </c>
      <c r="G156" s="602" t="s">
        <v>229</v>
      </c>
      <c r="H156" s="661" t="s">
        <v>2689</v>
      </c>
      <c r="I156" s="774" t="s">
        <v>2688</v>
      </c>
      <c r="J156" s="560" t="str">
        <f>VLOOKUP(B156,'Fire EN 54'!$D$5:$I$508,6,0)</f>
        <v>3</v>
      </c>
      <c r="K156" s="603" t="s">
        <v>600</v>
      </c>
      <c r="L156" s="604" t="s">
        <v>666</v>
      </c>
      <c r="M156" s="605" t="str">
        <f>VLOOKUP(B156,'Fire EN 54 FX 4,704'!$D$5:$L$500,9,0)</f>
        <v>90318080</v>
      </c>
      <c r="N156" s="606" t="str">
        <f>VLOOKUP(B156,'Fire EN 54 FX 4,704'!$D$5:$O$500,12,0)</f>
        <v>0.590</v>
      </c>
    </row>
    <row r="157" spans="1:14" s="610" customFormat="1" ht="30" customHeight="1" x14ac:dyDescent="0.2">
      <c r="A157" s="777"/>
      <c r="B157" s="611" t="s">
        <v>2663</v>
      </c>
      <c r="C157" s="615">
        <v>922689</v>
      </c>
      <c r="D157" s="600" t="s">
        <v>2713</v>
      </c>
      <c r="E157" s="601">
        <f>VLOOKUP(B157,'Fire EN 54'!$D$5:$H$508,5,0)</f>
        <v>9559</v>
      </c>
      <c r="F157" s="619" t="s">
        <v>682</v>
      </c>
      <c r="G157" s="602" t="s">
        <v>229</v>
      </c>
      <c r="H157" s="661"/>
      <c r="I157" s="775"/>
      <c r="J157" s="560" t="str">
        <f>VLOOKUP(B157,'Fire EN 54'!$D$5:$I$508,6,0)</f>
        <v>3</v>
      </c>
      <c r="K157" s="603" t="s">
        <v>600</v>
      </c>
      <c r="L157" s="604" t="s">
        <v>666</v>
      </c>
      <c r="M157" s="605" t="str">
        <f>VLOOKUP(B157,'Fire EN 54 FX 4,704'!$D$5:$L$500,9,0)</f>
        <v>85363010</v>
      </c>
      <c r="N157" s="606" t="str">
        <f>VLOOKUP(B157,'Fire EN 54 FX 4,704'!$D$5:$O$500,12,0)</f>
        <v>0.150</v>
      </c>
    </row>
    <row r="158" spans="1:14" s="610" customFormat="1" ht="30" customHeight="1" x14ac:dyDescent="0.2">
      <c r="A158" s="765"/>
      <c r="B158" s="611" t="s">
        <v>2667</v>
      </c>
      <c r="C158" s="615">
        <v>924442</v>
      </c>
      <c r="D158" s="600" t="s">
        <v>2714</v>
      </c>
      <c r="E158" s="601">
        <f>VLOOKUP(B158,'Fire EN 54'!$D$5:$H$508,5,0)</f>
        <v>2804</v>
      </c>
      <c r="F158" s="619" t="s">
        <v>682</v>
      </c>
      <c r="G158" s="602" t="s">
        <v>229</v>
      </c>
      <c r="H158" s="661"/>
      <c r="I158" s="776"/>
      <c r="J158" s="560" t="str">
        <f>VLOOKUP(B158,'Fire EN 54'!$D$5:$I$508,6,0)</f>
        <v>3</v>
      </c>
      <c r="K158" s="603" t="s">
        <v>600</v>
      </c>
      <c r="L158" s="604" t="s">
        <v>666</v>
      </c>
      <c r="M158" s="605" t="str">
        <f>VLOOKUP(B158,'Fire EN 54 FX 4,704'!$D$5:$L$500,9,0)</f>
        <v>85389099</v>
      </c>
      <c r="N158" s="606" t="str">
        <f>VLOOKUP(B158,'Fire EN 54 FX 4,704'!$D$5:$O$500,12,0)</f>
        <v>0.530</v>
      </c>
    </row>
    <row r="159" spans="1:14" s="610" customFormat="1" ht="30" customHeight="1" x14ac:dyDescent="0.2">
      <c r="A159" s="764"/>
      <c r="B159" s="611" t="s">
        <v>254</v>
      </c>
      <c r="C159" s="615" t="s">
        <v>674</v>
      </c>
      <c r="D159" s="600" t="s">
        <v>1907</v>
      </c>
      <c r="E159" s="601">
        <f>VLOOKUP(B159,'Fire EN 54'!$D$5:$H$508,5,0)</f>
        <v>33137</v>
      </c>
      <c r="F159" s="619" t="s">
        <v>682</v>
      </c>
      <c r="G159" s="602" t="s">
        <v>3</v>
      </c>
      <c r="H159" s="661"/>
      <c r="I159" s="774"/>
      <c r="J159" s="560" t="str">
        <f>VLOOKUP(B159,'Fire EN 54'!$D$5:$I$508,6,0)</f>
        <v>3</v>
      </c>
      <c r="K159" s="603" t="s">
        <v>600</v>
      </c>
      <c r="L159" s="604" t="s">
        <v>667</v>
      </c>
      <c r="M159" s="605">
        <f>VLOOKUP(B159,'Fire EN 54 FX 4,704'!$D$5:$L$500,9,0)</f>
        <v>8536501999</v>
      </c>
      <c r="N159" s="606" t="str">
        <f>VLOOKUP(B159,'Fire EN 54 FX 4,704'!$D$5:$O$500,12,0)</f>
        <v>2.0</v>
      </c>
    </row>
    <row r="160" spans="1:14" s="610" customFormat="1" ht="30" customHeight="1" x14ac:dyDescent="0.2">
      <c r="A160" s="777"/>
      <c r="B160" s="611" t="s">
        <v>255</v>
      </c>
      <c r="C160" s="615" t="s">
        <v>675</v>
      </c>
      <c r="D160" s="600" t="s">
        <v>1910</v>
      </c>
      <c r="E160" s="601">
        <f>VLOOKUP(B160,'Fire EN 54'!$D$5:$H$508,5,0)</f>
        <v>1963</v>
      </c>
      <c r="F160" s="619" t="s">
        <v>682</v>
      </c>
      <c r="G160" s="602" t="s">
        <v>3</v>
      </c>
      <c r="H160" s="661"/>
      <c r="I160" s="775"/>
      <c r="J160" s="560" t="str">
        <f>VLOOKUP(B160,'Fire EN 54'!$D$5:$I$508,6,0)</f>
        <v>3</v>
      </c>
      <c r="K160" s="603" t="s">
        <v>600</v>
      </c>
      <c r="L160" s="604" t="s">
        <v>667</v>
      </c>
      <c r="M160" s="605">
        <f>VLOOKUP(B160,'Fire EN 54 FX 4,704'!$D$5:$L$500,9,0)</f>
        <v>8536501999</v>
      </c>
      <c r="N160" s="606" t="str">
        <f>VLOOKUP(B160,'Fire EN 54 FX 4,704'!$D$5:$O$500,12,0)</f>
        <v>0.655</v>
      </c>
    </row>
    <row r="161" spans="1:153" s="658" customFormat="1" ht="30" customHeight="1" x14ac:dyDescent="0.15">
      <c r="A161" s="668"/>
      <c r="B161" s="611" t="s">
        <v>256</v>
      </c>
      <c r="C161" s="611" t="s">
        <v>676</v>
      </c>
      <c r="D161" s="600" t="s">
        <v>257</v>
      </c>
      <c r="E161" s="601">
        <f>VLOOKUP(B161,'Fire EN 54'!$D$5:$H$508,5,0)</f>
        <v>41340</v>
      </c>
      <c r="F161" s="619" t="s">
        <v>682</v>
      </c>
      <c r="G161" s="602" t="s">
        <v>3</v>
      </c>
      <c r="H161" s="602"/>
      <c r="I161" s="602"/>
      <c r="J161" s="560" t="str">
        <f>VLOOKUP(B161,'Fire EN 54'!$D$5:$I$508,6,0)</f>
        <v>3</v>
      </c>
      <c r="K161" s="602" t="s">
        <v>600</v>
      </c>
      <c r="L161" s="604" t="s">
        <v>667</v>
      </c>
      <c r="M161" s="605">
        <f>VLOOKUP(B161,'Fire EN 54 FX 4,704'!$D$5:$L$500,9,0)</f>
        <v>8531103000</v>
      </c>
      <c r="N161" s="606" t="str">
        <f>VLOOKUP(B161,'Fire EN 54 FX 4,704'!$D$5:$O$500,12,0)</f>
        <v>2.5</v>
      </c>
    </row>
    <row r="162" spans="1:153" s="52" customFormat="1" ht="18" customHeight="1" x14ac:dyDescent="0.15">
      <c r="A162" s="778" t="s">
        <v>2687</v>
      </c>
      <c r="B162" s="772"/>
      <c r="C162" s="772"/>
      <c r="D162" s="772"/>
      <c r="E162" s="352"/>
      <c r="F162" s="772"/>
      <c r="G162" s="772"/>
      <c r="H162" s="772"/>
      <c r="I162" s="772"/>
      <c r="J162" s="772"/>
      <c r="K162" s="772"/>
      <c r="L162" s="779"/>
      <c r="M162" s="352"/>
      <c r="N162" s="352"/>
      <c r="O162" s="43"/>
      <c r="P162" s="43"/>
      <c r="Q162" s="43"/>
      <c r="R162" s="43"/>
      <c r="S162" s="43"/>
      <c r="T162" s="43"/>
      <c r="U162" s="43"/>
      <c r="V162" s="43"/>
      <c r="W162" s="43"/>
      <c r="X162" s="43"/>
    </row>
    <row r="163" spans="1:153" s="683" customFormat="1" ht="54.75" customHeight="1" x14ac:dyDescent="0.15">
      <c r="A163" s="670"/>
      <c r="B163" s="671" t="s">
        <v>730</v>
      </c>
      <c r="C163" s="672" t="s">
        <v>731</v>
      </c>
      <c r="D163" s="673" t="s">
        <v>734</v>
      </c>
      <c r="E163" s="674">
        <f>VLOOKUP(B163,'Fire EN 54'!$D$5:$H$508,5,0)</f>
        <v>2678</v>
      </c>
      <c r="F163" s="675" t="s">
        <v>682</v>
      </c>
      <c r="G163" s="676" t="s">
        <v>3</v>
      </c>
      <c r="H163" s="676"/>
      <c r="I163" s="677" t="s">
        <v>2884</v>
      </c>
      <c r="J163" s="678" t="str">
        <f>VLOOKUP(B163,'Fire EN 54'!$D$5:$I$508,6,0)</f>
        <v>3</v>
      </c>
      <c r="K163" s="676" t="s">
        <v>600</v>
      </c>
      <c r="L163" s="679" t="s">
        <v>669</v>
      </c>
      <c r="M163" s="680">
        <f>VLOOKUP(B163,'Fire EN 54 FX 4,704'!$D$5:$L$500,9,0)</f>
        <v>85311030000</v>
      </c>
      <c r="N163" s="681" t="str">
        <f>VLOOKUP(B163,'Fire EN 54 FX 4,704'!$D$5:$O$500,12,0)</f>
        <v>0.124</v>
      </c>
      <c r="O163" s="682"/>
      <c r="P163" s="682"/>
      <c r="Q163" s="682"/>
      <c r="R163" s="682"/>
      <c r="S163" s="682"/>
      <c r="T163" s="682"/>
      <c r="U163" s="682"/>
      <c r="V163" s="682"/>
      <c r="W163" s="682"/>
      <c r="X163" s="682"/>
    </row>
    <row r="164" spans="1:153" s="683" customFormat="1" ht="54.75" customHeight="1" x14ac:dyDescent="0.15">
      <c r="A164" s="670"/>
      <c r="B164" s="671" t="s">
        <v>733</v>
      </c>
      <c r="C164" s="672" t="s">
        <v>732</v>
      </c>
      <c r="D164" s="684" t="s">
        <v>746</v>
      </c>
      <c r="E164" s="674">
        <f>VLOOKUP(B164,'Fire EN 54'!$D$5:$H$508,5,0)</f>
        <v>161</v>
      </c>
      <c r="F164" s="675" t="s">
        <v>682</v>
      </c>
      <c r="G164" s="676" t="s">
        <v>3</v>
      </c>
      <c r="H164" s="676"/>
      <c r="I164" s="677" t="s">
        <v>2884</v>
      </c>
      <c r="J164" s="678" t="str">
        <f>VLOOKUP(B164,'Fire EN 54'!$D$5:$I$508,6,0)</f>
        <v>3</v>
      </c>
      <c r="K164" s="676" t="s">
        <v>600</v>
      </c>
      <c r="L164" s="679" t="s">
        <v>669</v>
      </c>
      <c r="M164" s="680">
        <f>VLOOKUP(B164,'Fire EN 54 FX 4,704'!$D$5:$L$500,9,0)</f>
        <v>85319085900</v>
      </c>
      <c r="N164" s="681" t="str">
        <f>VLOOKUP(B164,'Fire EN 54 FX 4,704'!$D$5:$O$500,12,0)</f>
        <v>0.025</v>
      </c>
      <c r="O164" s="682"/>
      <c r="P164" s="682"/>
      <c r="Q164" s="682"/>
      <c r="R164" s="682"/>
      <c r="S164" s="682"/>
      <c r="T164" s="682"/>
      <c r="U164" s="682"/>
      <c r="V164" s="682"/>
      <c r="W164" s="682"/>
      <c r="X164" s="682"/>
    </row>
    <row r="165" spans="1:153" s="683" customFormat="1" ht="54.75" customHeight="1" x14ac:dyDescent="0.15">
      <c r="A165" s="670"/>
      <c r="B165" s="671" t="s">
        <v>736</v>
      </c>
      <c r="C165" s="672" t="s">
        <v>735</v>
      </c>
      <c r="D165" s="685" t="s">
        <v>258</v>
      </c>
      <c r="E165" s="674">
        <f>VLOOKUP(B165,'Fire EN 54'!$D$5:$H$508,5,0)</f>
        <v>119</v>
      </c>
      <c r="F165" s="675" t="s">
        <v>682</v>
      </c>
      <c r="G165" s="676" t="s">
        <v>3</v>
      </c>
      <c r="H165" s="676"/>
      <c r="I165" s="677" t="s">
        <v>2884</v>
      </c>
      <c r="J165" s="678" t="str">
        <f>VLOOKUP(B165,'Fire EN 54'!$D$5:$I$508,6,0)</f>
        <v>3</v>
      </c>
      <c r="K165" s="676" t="s">
        <v>600</v>
      </c>
      <c r="L165" s="679" t="s">
        <v>669</v>
      </c>
      <c r="M165" s="680">
        <f>VLOOKUP(B165,'Fire EN 54 FX 4,704'!$D$5:$L$500,9,0)</f>
        <v>85319000000</v>
      </c>
      <c r="N165" s="681" t="str">
        <f>VLOOKUP(B165,'Fire EN 54 FX 4,704'!$D$5:$O$500,12,0)</f>
        <v>0.036</v>
      </c>
      <c r="O165" s="682"/>
      <c r="P165" s="682"/>
      <c r="Q165" s="682"/>
      <c r="R165" s="682"/>
      <c r="S165" s="682"/>
      <c r="T165" s="682"/>
      <c r="U165" s="682"/>
      <c r="V165" s="682"/>
      <c r="W165" s="682"/>
      <c r="X165" s="682"/>
    </row>
    <row r="166" spans="1:153" s="683" customFormat="1" ht="54.75" customHeight="1" x14ac:dyDescent="0.15">
      <c r="A166" s="686"/>
      <c r="B166" s="687" t="s">
        <v>738</v>
      </c>
      <c r="C166" s="688" t="s">
        <v>737</v>
      </c>
      <c r="D166" s="689" t="s">
        <v>744</v>
      </c>
      <c r="E166" s="674">
        <f>VLOOKUP(B166,'Fire EN 54'!$D$5:$H$508,5,0)</f>
        <v>458</v>
      </c>
      <c r="F166" s="690" t="s">
        <v>682</v>
      </c>
      <c r="G166" s="691" t="s">
        <v>3</v>
      </c>
      <c r="H166" s="691"/>
      <c r="I166" s="677" t="s">
        <v>2884</v>
      </c>
      <c r="J166" s="678" t="str">
        <f>VLOOKUP(B166,'Fire EN 54'!$D$5:$I$508,6,0)</f>
        <v>3</v>
      </c>
      <c r="K166" s="676" t="s">
        <v>600</v>
      </c>
      <c r="L166" s="679" t="s">
        <v>626</v>
      </c>
      <c r="M166" s="680">
        <f>VLOOKUP(B166,'Fire EN 54 FX 4,704'!$D$5:$L$500,9,0)</f>
        <v>85319000000</v>
      </c>
      <c r="N166" s="681" t="str">
        <f>VLOOKUP(B166,'Fire EN 54 FX 4,704'!$D$5:$O$500,12,0)</f>
        <v>0.286</v>
      </c>
      <c r="O166" s="682"/>
      <c r="P166" s="682"/>
      <c r="Q166" s="682"/>
      <c r="R166" s="682"/>
      <c r="S166" s="682"/>
      <c r="T166" s="682"/>
      <c r="U166" s="682"/>
      <c r="V166" s="682"/>
      <c r="W166" s="682"/>
      <c r="X166" s="682"/>
    </row>
    <row r="167" spans="1:153" s="683" customFormat="1" ht="54.75" customHeight="1" x14ac:dyDescent="0.15">
      <c r="A167" s="670"/>
      <c r="B167" s="671" t="s">
        <v>740</v>
      </c>
      <c r="C167" s="692" t="s">
        <v>739</v>
      </c>
      <c r="D167" s="693" t="s">
        <v>745</v>
      </c>
      <c r="E167" s="674">
        <f>VLOOKUP(B167,'Fire EN 54'!$D$5:$H$508,5,0)</f>
        <v>262</v>
      </c>
      <c r="F167" s="675" t="s">
        <v>682</v>
      </c>
      <c r="G167" s="676" t="s">
        <v>3</v>
      </c>
      <c r="H167" s="694" t="s">
        <v>718</v>
      </c>
      <c r="I167" s="677" t="s">
        <v>2884</v>
      </c>
      <c r="J167" s="678" t="str">
        <f>VLOOKUP(B167,'Fire EN 54'!$D$5:$I$508,6,0)</f>
        <v>3</v>
      </c>
      <c r="K167" s="676" t="s">
        <v>600</v>
      </c>
      <c r="L167" s="679" t="s">
        <v>669</v>
      </c>
      <c r="M167" s="680">
        <f>VLOOKUP(B167,'Fire EN 54 FX 4,704'!$D$5:$L$500,9,0)</f>
        <v>90269000900</v>
      </c>
      <c r="N167" s="681" t="str">
        <f>VLOOKUP(B167,'Fire EN 54 FX 4,704'!$D$5:$O$500,12,0)</f>
        <v>0.354</v>
      </c>
      <c r="O167" s="682"/>
      <c r="P167" s="682"/>
      <c r="Q167" s="682"/>
      <c r="R167" s="682"/>
      <c r="S167" s="682"/>
      <c r="T167" s="682"/>
      <c r="U167" s="682"/>
      <c r="V167" s="682"/>
      <c r="W167" s="682"/>
      <c r="X167" s="682"/>
    </row>
    <row r="168" spans="1:153" s="683" customFormat="1" ht="54.75" customHeight="1" x14ac:dyDescent="0.15">
      <c r="A168" s="670"/>
      <c r="B168" s="671" t="s">
        <v>762</v>
      </c>
      <c r="C168" s="692" t="s">
        <v>763</v>
      </c>
      <c r="D168" s="693" t="s">
        <v>767</v>
      </c>
      <c r="E168" s="674">
        <f>VLOOKUP(B168,'Fire EN 54'!$D$5:$H$508,5,0)</f>
        <v>10238</v>
      </c>
      <c r="F168" s="675" t="s">
        <v>682</v>
      </c>
      <c r="G168" s="676" t="s">
        <v>3</v>
      </c>
      <c r="H168" s="694"/>
      <c r="I168" s="677" t="s">
        <v>2884</v>
      </c>
      <c r="J168" s="678" t="str">
        <f>VLOOKUP(B168,'Fire EN 54'!$D$5:$I$508,6,0)</f>
        <v>3</v>
      </c>
      <c r="K168" s="676" t="s">
        <v>600</v>
      </c>
      <c r="L168" s="679" t="s">
        <v>669</v>
      </c>
      <c r="M168" s="680">
        <f>VLOOKUP(B168,'Fire EN 54 FX 4,704'!$D$5:$L$500,9,0)</f>
        <v>90318080000</v>
      </c>
      <c r="N168" s="681" t="str">
        <f>VLOOKUP(B168,'Fire EN 54 FX 4,704'!$D$5:$O$500,12,0)</f>
        <v>0.480</v>
      </c>
      <c r="O168" s="682"/>
      <c r="P168" s="682"/>
      <c r="Q168" s="682"/>
      <c r="R168" s="682"/>
      <c r="S168" s="682"/>
      <c r="T168" s="682"/>
      <c r="U168" s="682"/>
      <c r="V168" s="682"/>
      <c r="W168" s="682"/>
      <c r="X168" s="682"/>
    </row>
    <row r="169" spans="1:153" s="683" customFormat="1" ht="54.75" customHeight="1" x14ac:dyDescent="0.15">
      <c r="A169" s="670"/>
      <c r="B169" s="671" t="s">
        <v>742</v>
      </c>
      <c r="C169" s="692" t="s">
        <v>741</v>
      </c>
      <c r="D169" s="695" t="s">
        <v>743</v>
      </c>
      <c r="E169" s="674">
        <f>VLOOKUP(B169,'Fire EN 54'!$D$5:$H$508,5,0)</f>
        <v>12</v>
      </c>
      <c r="F169" s="675" t="s">
        <v>682</v>
      </c>
      <c r="G169" s="676" t="s">
        <v>3</v>
      </c>
      <c r="H169" s="694" t="s">
        <v>718</v>
      </c>
      <c r="I169" s="677" t="s">
        <v>2884</v>
      </c>
      <c r="J169" s="678" t="str">
        <f>VLOOKUP(B169,'Fire EN 54'!$D$5:$I$508,6,0)</f>
        <v>3</v>
      </c>
      <c r="K169" s="676" t="s">
        <v>600</v>
      </c>
      <c r="L169" s="679" t="s">
        <v>669</v>
      </c>
      <c r="M169" s="680">
        <f>VLOOKUP(B169,'Fire EN 54 FX 4,704'!$D$5:$L$500,9,0)</f>
        <v>85319000000</v>
      </c>
      <c r="N169" s="681" t="str">
        <f>VLOOKUP(B169,'Fire EN 54 FX 4,704'!$D$5:$O$500,12,0)</f>
        <v>0.024</v>
      </c>
      <c r="O169" s="682"/>
      <c r="P169" s="682"/>
      <c r="Q169" s="682"/>
      <c r="R169" s="682"/>
      <c r="S169" s="682"/>
      <c r="T169" s="682"/>
      <c r="U169" s="682"/>
      <c r="V169" s="682"/>
      <c r="W169" s="682"/>
      <c r="X169" s="682"/>
    </row>
    <row r="170" spans="1:153" s="698" customFormat="1" ht="51" customHeight="1" x14ac:dyDescent="0.15">
      <c r="A170" s="670"/>
      <c r="B170" s="671" t="s">
        <v>748</v>
      </c>
      <c r="C170" s="692" t="s">
        <v>747</v>
      </c>
      <c r="D170" s="695" t="s">
        <v>749</v>
      </c>
      <c r="E170" s="674">
        <f>VLOOKUP(B170,'Fire EN 54'!$D$5:$H$508,5,0)</f>
        <v>5</v>
      </c>
      <c r="F170" s="675" t="s">
        <v>682</v>
      </c>
      <c r="G170" s="677" t="s">
        <v>3</v>
      </c>
      <c r="H170" s="694" t="s">
        <v>750</v>
      </c>
      <c r="I170" s="677" t="s">
        <v>2884</v>
      </c>
      <c r="J170" s="678" t="str">
        <f>VLOOKUP(B170,'Fire EN 54'!$D$5:$I$508,6,0)</f>
        <v>3</v>
      </c>
      <c r="K170" s="676" t="s">
        <v>600</v>
      </c>
      <c r="L170" s="696" t="s">
        <v>669</v>
      </c>
      <c r="M170" s="680">
        <f>VLOOKUP(B170,'Fire EN 54 FX 4,704'!$D$5:$L$500,9,0)</f>
        <v>85319000000</v>
      </c>
      <c r="N170" s="681" t="str">
        <f>VLOOKUP(B170,'Fire EN 54 FX 4,704'!$D$5:$O$500,12,0)</f>
        <v>0.026</v>
      </c>
      <c r="O170" s="697"/>
      <c r="P170" s="697"/>
      <c r="Q170" s="697"/>
      <c r="R170" s="697"/>
      <c r="S170" s="697"/>
      <c r="T170" s="697"/>
      <c r="U170" s="697"/>
      <c r="V170" s="697"/>
      <c r="W170" s="697"/>
      <c r="X170" s="697"/>
      <c r="Y170" s="697"/>
      <c r="Z170" s="697"/>
      <c r="AA170" s="697"/>
      <c r="AB170" s="697"/>
      <c r="AC170" s="697"/>
      <c r="AD170" s="697"/>
      <c r="AE170" s="697"/>
      <c r="AF170" s="697"/>
      <c r="AG170" s="697"/>
      <c r="AH170" s="697"/>
      <c r="AI170" s="697"/>
      <c r="AJ170" s="697"/>
      <c r="AK170" s="697"/>
      <c r="AL170" s="697"/>
      <c r="AM170" s="697"/>
      <c r="AN170" s="697"/>
      <c r="AO170" s="697"/>
      <c r="AP170" s="697"/>
      <c r="AQ170" s="697"/>
      <c r="AR170" s="697"/>
      <c r="AS170" s="697"/>
      <c r="AT170" s="697"/>
      <c r="AU170" s="697"/>
      <c r="AV170" s="697"/>
      <c r="AW170" s="697"/>
      <c r="AX170" s="697"/>
      <c r="AY170" s="697"/>
      <c r="AZ170" s="697"/>
      <c r="BA170" s="697"/>
      <c r="BB170" s="697"/>
      <c r="BC170" s="697"/>
      <c r="BD170" s="697"/>
      <c r="BE170" s="697"/>
      <c r="BF170" s="697"/>
      <c r="BG170" s="697"/>
      <c r="BH170" s="697"/>
      <c r="BI170" s="697"/>
      <c r="BJ170" s="697"/>
      <c r="BK170" s="697"/>
      <c r="BL170" s="697"/>
      <c r="BM170" s="697"/>
      <c r="BN170" s="697"/>
      <c r="BO170" s="697"/>
      <c r="BP170" s="697"/>
      <c r="BQ170" s="697"/>
      <c r="BR170" s="697"/>
      <c r="BS170" s="697"/>
      <c r="BT170" s="697"/>
      <c r="BU170" s="697"/>
      <c r="BV170" s="697"/>
      <c r="BW170" s="697"/>
      <c r="BX170" s="697"/>
      <c r="BY170" s="697"/>
      <c r="BZ170" s="697"/>
      <c r="CA170" s="697"/>
      <c r="CB170" s="697"/>
      <c r="CC170" s="697"/>
      <c r="CD170" s="697"/>
      <c r="CE170" s="697"/>
      <c r="CF170" s="697"/>
      <c r="CG170" s="697"/>
      <c r="CH170" s="697"/>
      <c r="CI170" s="697"/>
      <c r="CJ170" s="697"/>
      <c r="CK170" s="697"/>
      <c r="CL170" s="697"/>
      <c r="CM170" s="697"/>
      <c r="CN170" s="697"/>
      <c r="CO170" s="697"/>
      <c r="CP170" s="697"/>
      <c r="CQ170" s="697"/>
      <c r="CR170" s="697"/>
      <c r="CS170" s="697"/>
      <c r="CT170" s="697"/>
      <c r="CU170" s="697"/>
      <c r="CV170" s="697"/>
      <c r="CW170" s="697"/>
      <c r="CX170" s="697"/>
      <c r="CY170" s="697"/>
      <c r="CZ170" s="697"/>
      <c r="DA170" s="697"/>
      <c r="DB170" s="697"/>
      <c r="DC170" s="697"/>
      <c r="DD170" s="697"/>
      <c r="DE170" s="697"/>
      <c r="DF170" s="697"/>
      <c r="DG170" s="697"/>
      <c r="DH170" s="697"/>
      <c r="DI170" s="697"/>
      <c r="DJ170" s="697"/>
      <c r="DK170" s="697"/>
      <c r="DL170" s="697"/>
      <c r="DM170" s="697"/>
      <c r="DN170" s="697"/>
      <c r="DO170" s="697"/>
      <c r="DP170" s="697"/>
      <c r="DQ170" s="697"/>
      <c r="DR170" s="697"/>
      <c r="DS170" s="697"/>
      <c r="DT170" s="697"/>
      <c r="DU170" s="697"/>
      <c r="DV170" s="697"/>
      <c r="DW170" s="697"/>
      <c r="DX170" s="697"/>
      <c r="DY170" s="697"/>
      <c r="DZ170" s="697"/>
      <c r="EA170" s="697"/>
      <c r="EB170" s="697"/>
      <c r="EC170" s="697"/>
      <c r="ED170" s="697"/>
      <c r="EE170" s="697"/>
      <c r="EF170" s="697"/>
      <c r="EG170" s="697"/>
      <c r="EH170" s="697"/>
      <c r="EI170" s="697"/>
      <c r="EJ170" s="697"/>
      <c r="EK170" s="697"/>
      <c r="EL170" s="697"/>
      <c r="EM170" s="697"/>
      <c r="EN170" s="697"/>
      <c r="EO170" s="697"/>
      <c r="EP170" s="697"/>
      <c r="EQ170" s="697"/>
      <c r="ER170" s="697"/>
      <c r="ES170" s="697"/>
      <c r="ET170" s="697"/>
      <c r="EU170" s="697"/>
      <c r="EV170" s="697"/>
      <c r="EW170" s="697"/>
    </row>
    <row r="171" spans="1:153" s="698" customFormat="1" ht="51" customHeight="1" x14ac:dyDescent="0.15">
      <c r="A171" s="670"/>
      <c r="B171" s="671" t="s">
        <v>752</v>
      </c>
      <c r="C171" s="692" t="s">
        <v>753</v>
      </c>
      <c r="D171" s="695" t="s">
        <v>751</v>
      </c>
      <c r="E171" s="674">
        <f>VLOOKUP(B171,'Fire EN 54'!$D$5:$H$508,5,0)</f>
        <v>95</v>
      </c>
      <c r="F171" s="675" t="s">
        <v>682</v>
      </c>
      <c r="G171" s="677" t="s">
        <v>3</v>
      </c>
      <c r="H171" s="699"/>
      <c r="I171" s="677" t="s">
        <v>2884</v>
      </c>
      <c r="J171" s="678" t="str">
        <f>VLOOKUP(B171,'Fire EN 54'!$D$5:$I$508,6,0)</f>
        <v>3</v>
      </c>
      <c r="K171" s="676" t="s">
        <v>600</v>
      </c>
      <c r="L171" s="696" t="s">
        <v>669</v>
      </c>
      <c r="M171" s="680">
        <f>VLOOKUP(B171,'Fire EN 54 FX 4,704'!$D$5:$L$500,9,0)</f>
        <v>40169300900</v>
      </c>
      <c r="N171" s="681" t="str">
        <f>VLOOKUP(B171,'Fire EN 54 FX 4,704'!$D$5:$O$500,12,0)</f>
        <v>0.037</v>
      </c>
      <c r="O171" s="697"/>
      <c r="P171" s="697"/>
      <c r="Q171" s="697"/>
      <c r="R171" s="697"/>
      <c r="S171" s="697"/>
      <c r="T171" s="697"/>
      <c r="U171" s="697"/>
      <c r="V171" s="697"/>
      <c r="W171" s="697"/>
      <c r="X171" s="697"/>
      <c r="Y171" s="697"/>
      <c r="Z171" s="697"/>
      <c r="AA171" s="697"/>
      <c r="AB171" s="697"/>
      <c r="AC171" s="697"/>
      <c r="AD171" s="697"/>
      <c r="AE171" s="697"/>
      <c r="AF171" s="697"/>
      <c r="AG171" s="697"/>
      <c r="AH171" s="697"/>
      <c r="AI171" s="697"/>
      <c r="AJ171" s="697"/>
      <c r="AK171" s="697"/>
      <c r="AL171" s="697"/>
      <c r="AM171" s="697"/>
      <c r="AN171" s="697"/>
      <c r="AO171" s="697"/>
      <c r="AP171" s="697"/>
      <c r="AQ171" s="697"/>
      <c r="AR171" s="697"/>
      <c r="AS171" s="697"/>
      <c r="AT171" s="697"/>
      <c r="AU171" s="697"/>
      <c r="AV171" s="697"/>
      <c r="AW171" s="697"/>
      <c r="AX171" s="697"/>
      <c r="AY171" s="697"/>
      <c r="AZ171" s="697"/>
      <c r="BA171" s="697"/>
      <c r="BB171" s="697"/>
      <c r="BC171" s="697"/>
      <c r="BD171" s="697"/>
      <c r="BE171" s="697"/>
      <c r="BF171" s="697"/>
      <c r="BG171" s="697"/>
      <c r="BH171" s="697"/>
      <c r="BI171" s="697"/>
      <c r="BJ171" s="697"/>
      <c r="BK171" s="697"/>
      <c r="BL171" s="697"/>
      <c r="BM171" s="697"/>
      <c r="BN171" s="697"/>
      <c r="BO171" s="697"/>
      <c r="BP171" s="697"/>
      <c r="BQ171" s="697"/>
      <c r="BR171" s="697"/>
      <c r="BS171" s="697"/>
      <c r="BT171" s="697"/>
      <c r="BU171" s="697"/>
      <c r="BV171" s="697"/>
      <c r="BW171" s="697"/>
      <c r="BX171" s="697"/>
      <c r="BY171" s="697"/>
      <c r="BZ171" s="697"/>
      <c r="CA171" s="697"/>
      <c r="CB171" s="697"/>
      <c r="CC171" s="697"/>
      <c r="CD171" s="697"/>
      <c r="CE171" s="697"/>
      <c r="CF171" s="697"/>
      <c r="CG171" s="697"/>
      <c r="CH171" s="697"/>
      <c r="CI171" s="697"/>
      <c r="CJ171" s="697"/>
      <c r="CK171" s="697"/>
      <c r="CL171" s="697"/>
      <c r="CM171" s="697"/>
      <c r="CN171" s="697"/>
      <c r="CO171" s="697"/>
      <c r="CP171" s="697"/>
      <c r="CQ171" s="697"/>
      <c r="CR171" s="697"/>
      <c r="CS171" s="697"/>
      <c r="CT171" s="697"/>
      <c r="CU171" s="697"/>
      <c r="CV171" s="697"/>
      <c r="CW171" s="697"/>
      <c r="CX171" s="697"/>
      <c r="CY171" s="697"/>
      <c r="CZ171" s="697"/>
      <c r="DA171" s="697"/>
      <c r="DB171" s="697"/>
      <c r="DC171" s="697"/>
      <c r="DD171" s="697"/>
      <c r="DE171" s="697"/>
      <c r="DF171" s="697"/>
      <c r="DG171" s="697"/>
      <c r="DH171" s="697"/>
      <c r="DI171" s="697"/>
      <c r="DJ171" s="697"/>
      <c r="DK171" s="697"/>
      <c r="DL171" s="697"/>
      <c r="DM171" s="697"/>
      <c r="DN171" s="697"/>
      <c r="DO171" s="697"/>
      <c r="DP171" s="697"/>
      <c r="DQ171" s="697"/>
      <c r="DR171" s="697"/>
      <c r="DS171" s="697"/>
      <c r="DT171" s="697"/>
      <c r="DU171" s="697"/>
      <c r="DV171" s="697"/>
      <c r="DW171" s="697"/>
      <c r="DX171" s="697"/>
      <c r="DY171" s="697"/>
      <c r="DZ171" s="697"/>
      <c r="EA171" s="697"/>
      <c r="EB171" s="697"/>
      <c r="EC171" s="697"/>
      <c r="ED171" s="697"/>
      <c r="EE171" s="697"/>
      <c r="EF171" s="697"/>
      <c r="EG171" s="697"/>
      <c r="EH171" s="697"/>
      <c r="EI171" s="697"/>
      <c r="EJ171" s="697"/>
      <c r="EK171" s="697"/>
      <c r="EL171" s="697"/>
      <c r="EM171" s="697"/>
      <c r="EN171" s="697"/>
      <c r="EO171" s="697"/>
      <c r="EP171" s="697"/>
      <c r="EQ171" s="697"/>
      <c r="ER171" s="697"/>
      <c r="ES171" s="697"/>
      <c r="ET171" s="697"/>
      <c r="EU171" s="697"/>
      <c r="EV171" s="697"/>
      <c r="EW171" s="697"/>
    </row>
    <row r="172" spans="1:153" s="698" customFormat="1" ht="51" customHeight="1" x14ac:dyDescent="0.15">
      <c r="A172" s="670"/>
      <c r="B172" s="671" t="s">
        <v>755</v>
      </c>
      <c r="C172" s="692" t="s">
        <v>754</v>
      </c>
      <c r="D172" s="700" t="s">
        <v>687</v>
      </c>
      <c r="E172" s="674">
        <f>VLOOKUP(B172,'Fire EN 54'!$D$5:$H$508,5,0)</f>
        <v>18</v>
      </c>
      <c r="F172" s="675" t="s">
        <v>682</v>
      </c>
      <c r="G172" s="677" t="s">
        <v>3</v>
      </c>
      <c r="H172" s="694" t="s">
        <v>718</v>
      </c>
      <c r="I172" s="677" t="s">
        <v>2884</v>
      </c>
      <c r="J172" s="678" t="str">
        <f>VLOOKUP(B172,'Fire EN 54'!$D$5:$I$508,6,0)</f>
        <v>3</v>
      </c>
      <c r="K172" s="676" t="s">
        <v>600</v>
      </c>
      <c r="L172" s="696" t="s">
        <v>669</v>
      </c>
      <c r="M172" s="680">
        <f>VLOOKUP(B172,'Fire EN 54 FX 4,704'!$D$5:$L$500,9,0)</f>
        <v>85319000000</v>
      </c>
      <c r="N172" s="681" t="str">
        <f>VLOOKUP(B172,'Fire EN 54 FX 4,704'!$D$5:$O$500,12,0)</f>
        <v>0.045</v>
      </c>
      <c r="O172" s="697"/>
      <c r="P172" s="697"/>
      <c r="Q172" s="697"/>
      <c r="R172" s="697"/>
      <c r="S172" s="697"/>
      <c r="T172" s="697"/>
      <c r="U172" s="697"/>
      <c r="V172" s="697"/>
      <c r="W172" s="697"/>
      <c r="X172" s="697"/>
      <c r="Y172" s="697"/>
      <c r="Z172" s="697"/>
      <c r="AA172" s="697"/>
      <c r="AB172" s="697"/>
      <c r="AC172" s="697"/>
      <c r="AD172" s="697"/>
      <c r="AE172" s="697"/>
      <c r="AF172" s="697"/>
      <c r="AG172" s="697"/>
      <c r="AH172" s="697"/>
      <c r="AI172" s="697"/>
      <c r="AJ172" s="697"/>
      <c r="AK172" s="697"/>
      <c r="AL172" s="697"/>
      <c r="AM172" s="697"/>
      <c r="AN172" s="697"/>
      <c r="AO172" s="697"/>
      <c r="AP172" s="697"/>
      <c r="AQ172" s="697"/>
      <c r="AR172" s="697"/>
      <c r="AS172" s="697"/>
      <c r="AT172" s="697"/>
      <c r="AU172" s="697"/>
      <c r="AV172" s="697"/>
      <c r="AW172" s="697"/>
      <c r="AX172" s="697"/>
      <c r="AY172" s="697"/>
      <c r="AZ172" s="697"/>
      <c r="BA172" s="697"/>
      <c r="BB172" s="697"/>
      <c r="BC172" s="697"/>
      <c r="BD172" s="697"/>
      <c r="BE172" s="697"/>
      <c r="BF172" s="697"/>
      <c r="BG172" s="697"/>
      <c r="BH172" s="697"/>
      <c r="BI172" s="697"/>
      <c r="BJ172" s="697"/>
      <c r="BK172" s="697"/>
      <c r="BL172" s="697"/>
      <c r="BM172" s="697"/>
      <c r="BN172" s="697"/>
      <c r="BO172" s="697"/>
      <c r="BP172" s="697"/>
      <c r="BQ172" s="697"/>
      <c r="BR172" s="697"/>
      <c r="BS172" s="697"/>
      <c r="BT172" s="697"/>
      <c r="BU172" s="697"/>
      <c r="BV172" s="697"/>
      <c r="BW172" s="697"/>
      <c r="BX172" s="697"/>
      <c r="BY172" s="697"/>
      <c r="BZ172" s="697"/>
      <c r="CA172" s="697"/>
      <c r="CB172" s="697"/>
      <c r="CC172" s="697"/>
      <c r="CD172" s="697"/>
      <c r="CE172" s="697"/>
      <c r="CF172" s="697"/>
      <c r="CG172" s="697"/>
      <c r="CH172" s="697"/>
      <c r="CI172" s="697"/>
      <c r="CJ172" s="697"/>
      <c r="CK172" s="697"/>
      <c r="CL172" s="697"/>
      <c r="CM172" s="697"/>
      <c r="CN172" s="697"/>
      <c r="CO172" s="697"/>
      <c r="CP172" s="697"/>
      <c r="CQ172" s="697"/>
      <c r="CR172" s="697"/>
      <c r="CS172" s="697"/>
      <c r="CT172" s="697"/>
      <c r="CU172" s="697"/>
      <c r="CV172" s="697"/>
      <c r="CW172" s="697"/>
      <c r="CX172" s="697"/>
      <c r="CY172" s="697"/>
      <c r="CZ172" s="697"/>
      <c r="DA172" s="697"/>
      <c r="DB172" s="697"/>
      <c r="DC172" s="697"/>
      <c r="DD172" s="697"/>
      <c r="DE172" s="697"/>
      <c r="DF172" s="697"/>
      <c r="DG172" s="697"/>
      <c r="DH172" s="697"/>
      <c r="DI172" s="697"/>
      <c r="DJ172" s="697"/>
      <c r="DK172" s="697"/>
      <c r="DL172" s="697"/>
      <c r="DM172" s="697"/>
      <c r="DN172" s="697"/>
      <c r="DO172" s="697"/>
      <c r="DP172" s="697"/>
      <c r="DQ172" s="697"/>
      <c r="DR172" s="697"/>
      <c r="DS172" s="697"/>
      <c r="DT172" s="697"/>
      <c r="DU172" s="697"/>
      <c r="DV172" s="697"/>
      <c r="DW172" s="697"/>
      <c r="DX172" s="697"/>
      <c r="DY172" s="697"/>
      <c r="DZ172" s="697"/>
      <c r="EA172" s="697"/>
      <c r="EB172" s="697"/>
      <c r="EC172" s="697"/>
      <c r="ED172" s="697"/>
      <c r="EE172" s="697"/>
      <c r="EF172" s="697"/>
      <c r="EG172" s="697"/>
      <c r="EH172" s="697"/>
      <c r="EI172" s="697"/>
      <c r="EJ172" s="697"/>
      <c r="EK172" s="697"/>
      <c r="EL172" s="697"/>
      <c r="EM172" s="697"/>
      <c r="EN172" s="697"/>
      <c r="EO172" s="697"/>
      <c r="EP172" s="697"/>
      <c r="EQ172" s="697"/>
      <c r="ER172" s="697"/>
      <c r="ES172" s="697"/>
      <c r="ET172" s="697"/>
      <c r="EU172" s="697"/>
      <c r="EV172" s="697"/>
      <c r="EW172" s="697"/>
    </row>
    <row r="173" spans="1:153" s="698" customFormat="1" ht="51" customHeight="1" x14ac:dyDescent="0.15">
      <c r="A173" s="670"/>
      <c r="B173" s="701" t="s">
        <v>259</v>
      </c>
      <c r="C173" s="701" t="s">
        <v>629</v>
      </c>
      <c r="D173" s="702" t="s">
        <v>765</v>
      </c>
      <c r="E173" s="674">
        <f>VLOOKUP(B173,'Fire EN 54'!$D$5:$H$508,5,0)</f>
        <v>1923</v>
      </c>
      <c r="F173" s="681" t="s">
        <v>682</v>
      </c>
      <c r="G173" s="703" t="s">
        <v>3</v>
      </c>
      <c r="H173" s="704" t="s">
        <v>776</v>
      </c>
      <c r="I173" s="677" t="s">
        <v>2884</v>
      </c>
      <c r="J173" s="678" t="str">
        <f>VLOOKUP(B173,'Fire EN 54'!$D$5:$I$508,6,0)</f>
        <v>3</v>
      </c>
      <c r="K173" s="676" t="s">
        <v>600</v>
      </c>
      <c r="L173" s="705" t="s">
        <v>666</v>
      </c>
      <c r="M173" s="680">
        <f>VLOOKUP(B173,'Fire EN 54 FX 4,704'!$D$5:$L$500,9,0)</f>
        <v>8536501999</v>
      </c>
      <c r="N173" s="681" t="str">
        <f>VLOOKUP(B173,'Fire EN 54 FX 4,704'!$D$5:$O$500,12,0)</f>
        <v>0.333</v>
      </c>
      <c r="O173" s="697"/>
      <c r="P173" s="697"/>
      <c r="Q173" s="697"/>
      <c r="R173" s="697"/>
      <c r="S173" s="697"/>
      <c r="T173" s="697"/>
      <c r="U173" s="697"/>
      <c r="V173" s="697"/>
      <c r="W173" s="697"/>
      <c r="X173" s="697"/>
      <c r="Y173" s="697"/>
      <c r="Z173" s="697"/>
      <c r="AA173" s="697"/>
      <c r="AB173" s="697"/>
      <c r="AC173" s="697"/>
      <c r="AD173" s="697"/>
      <c r="AE173" s="697"/>
      <c r="AF173" s="697"/>
      <c r="AG173" s="697"/>
      <c r="AH173" s="697"/>
      <c r="AI173" s="697"/>
      <c r="AJ173" s="697"/>
      <c r="AK173" s="697"/>
      <c r="AL173" s="697"/>
      <c r="AM173" s="697"/>
      <c r="AN173" s="697"/>
      <c r="AO173" s="697"/>
      <c r="AP173" s="697"/>
      <c r="AQ173" s="697"/>
      <c r="AR173" s="697"/>
      <c r="AS173" s="697"/>
      <c r="AT173" s="697"/>
      <c r="AU173" s="697"/>
      <c r="AV173" s="697"/>
      <c r="AW173" s="697"/>
      <c r="AX173" s="697"/>
      <c r="AY173" s="697"/>
      <c r="AZ173" s="697"/>
      <c r="BA173" s="697"/>
      <c r="BB173" s="697"/>
      <c r="BC173" s="697"/>
      <c r="BD173" s="697"/>
      <c r="BE173" s="697"/>
      <c r="BF173" s="697"/>
      <c r="BG173" s="697"/>
      <c r="BH173" s="697"/>
      <c r="BI173" s="697"/>
      <c r="BJ173" s="697"/>
      <c r="BK173" s="697"/>
      <c r="BL173" s="697"/>
      <c r="BM173" s="697"/>
      <c r="BN173" s="697"/>
      <c r="BO173" s="697"/>
      <c r="BP173" s="697"/>
      <c r="BQ173" s="697"/>
      <c r="BR173" s="697"/>
      <c r="BS173" s="697"/>
      <c r="BT173" s="697"/>
      <c r="BU173" s="697"/>
      <c r="BV173" s="697"/>
      <c r="BW173" s="697"/>
      <c r="BX173" s="697"/>
      <c r="BY173" s="697"/>
      <c r="BZ173" s="697"/>
      <c r="CA173" s="697"/>
      <c r="CB173" s="697"/>
      <c r="CC173" s="697"/>
      <c r="CD173" s="697"/>
      <c r="CE173" s="697"/>
      <c r="CF173" s="697"/>
      <c r="CG173" s="697"/>
      <c r="CH173" s="697"/>
      <c r="CI173" s="697"/>
      <c r="CJ173" s="697"/>
      <c r="CK173" s="697"/>
      <c r="CL173" s="697"/>
      <c r="CM173" s="697"/>
      <c r="CN173" s="697"/>
      <c r="CO173" s="697"/>
      <c r="CP173" s="697"/>
      <c r="CQ173" s="697"/>
      <c r="CR173" s="697"/>
      <c r="CS173" s="697"/>
      <c r="CT173" s="697"/>
      <c r="CU173" s="697"/>
      <c r="CV173" s="697"/>
      <c r="CW173" s="697"/>
      <c r="CX173" s="697"/>
      <c r="CY173" s="697"/>
      <c r="CZ173" s="697"/>
      <c r="DA173" s="697"/>
      <c r="DB173" s="697"/>
      <c r="DC173" s="697"/>
      <c r="DD173" s="697"/>
      <c r="DE173" s="697"/>
      <c r="DF173" s="697"/>
      <c r="DG173" s="697"/>
      <c r="DH173" s="697"/>
      <c r="DI173" s="697"/>
      <c r="DJ173" s="697"/>
      <c r="DK173" s="697"/>
      <c r="DL173" s="697"/>
      <c r="DM173" s="697"/>
      <c r="DN173" s="697"/>
      <c r="DO173" s="697"/>
      <c r="DP173" s="697"/>
      <c r="DQ173" s="697"/>
      <c r="DR173" s="697"/>
      <c r="DS173" s="697"/>
      <c r="DT173" s="697"/>
      <c r="DU173" s="697"/>
      <c r="DV173" s="697"/>
      <c r="DW173" s="697"/>
      <c r="DX173" s="697"/>
      <c r="DY173" s="697"/>
      <c r="DZ173" s="697"/>
      <c r="EA173" s="697"/>
      <c r="EB173" s="697"/>
      <c r="EC173" s="697"/>
      <c r="ED173" s="697"/>
      <c r="EE173" s="697"/>
      <c r="EF173" s="697"/>
      <c r="EG173" s="697"/>
      <c r="EH173" s="697"/>
      <c r="EI173" s="697"/>
      <c r="EJ173" s="697"/>
      <c r="EK173" s="697"/>
      <c r="EL173" s="697"/>
      <c r="EM173" s="697"/>
      <c r="EN173" s="697"/>
      <c r="EO173" s="697"/>
      <c r="EP173" s="697"/>
      <c r="EQ173" s="697"/>
      <c r="ER173" s="697"/>
      <c r="ES173" s="697"/>
      <c r="ET173" s="697"/>
      <c r="EU173" s="697"/>
      <c r="EV173" s="697"/>
      <c r="EW173" s="697"/>
    </row>
    <row r="174" spans="1:153" s="698" customFormat="1" ht="51" customHeight="1" x14ac:dyDescent="0.15">
      <c r="A174" s="670"/>
      <c r="B174" s="706" t="s">
        <v>260</v>
      </c>
      <c r="C174" s="706" t="s">
        <v>261</v>
      </c>
      <c r="D174" s="700" t="s">
        <v>766</v>
      </c>
      <c r="E174" s="674" t="s">
        <v>2885</v>
      </c>
      <c r="F174" s="675" t="s">
        <v>682</v>
      </c>
      <c r="G174" s="677" t="s">
        <v>3</v>
      </c>
      <c r="H174" s="677"/>
      <c r="I174" s="677" t="s">
        <v>2880</v>
      </c>
      <c r="J174" s="678">
        <v>3</v>
      </c>
      <c r="K174" s="676" t="s">
        <v>600</v>
      </c>
      <c r="L174" s="696" t="s">
        <v>666</v>
      </c>
      <c r="M174" s="680">
        <f>VLOOKUP(B174,'Fire EN 54 FX 4,704'!$D$5:$L$500,9,0)</f>
        <v>8536909599</v>
      </c>
      <c r="N174" s="681" t="str">
        <f>VLOOKUP(B174,'Fire EN 54 FX 4,704'!$D$5:$O$500,12,0)</f>
        <v>1.19</v>
      </c>
      <c r="O174" s="697"/>
      <c r="P174" s="697"/>
      <c r="Q174" s="697"/>
      <c r="R174" s="697"/>
      <c r="S174" s="697"/>
      <c r="T174" s="697"/>
      <c r="U174" s="697"/>
      <c r="V174" s="697"/>
      <c r="W174" s="697"/>
      <c r="X174" s="697"/>
      <c r="Y174" s="697"/>
      <c r="Z174" s="697"/>
      <c r="AA174" s="697"/>
      <c r="AB174" s="697"/>
      <c r="AC174" s="697"/>
      <c r="AD174" s="697"/>
      <c r="AE174" s="697"/>
      <c r="AF174" s="697"/>
      <c r="AG174" s="697"/>
      <c r="AH174" s="697"/>
      <c r="AI174" s="697"/>
      <c r="AJ174" s="697"/>
      <c r="AK174" s="697"/>
      <c r="AL174" s="697"/>
      <c r="AM174" s="697"/>
      <c r="AN174" s="697"/>
      <c r="AO174" s="697"/>
      <c r="AP174" s="697"/>
      <c r="AQ174" s="697"/>
      <c r="AR174" s="697"/>
      <c r="AS174" s="697"/>
      <c r="AT174" s="697"/>
      <c r="AU174" s="697"/>
      <c r="AV174" s="697"/>
      <c r="AW174" s="697"/>
      <c r="AX174" s="697"/>
      <c r="AY174" s="697"/>
      <c r="AZ174" s="697"/>
      <c r="BA174" s="697"/>
      <c r="BB174" s="697"/>
      <c r="BC174" s="697"/>
      <c r="BD174" s="697"/>
      <c r="BE174" s="697"/>
      <c r="BF174" s="697"/>
      <c r="BG174" s="697"/>
      <c r="BH174" s="697"/>
      <c r="BI174" s="697"/>
      <c r="BJ174" s="697"/>
      <c r="BK174" s="697"/>
      <c r="BL174" s="697"/>
      <c r="BM174" s="697"/>
      <c r="BN174" s="697"/>
      <c r="BO174" s="697"/>
      <c r="BP174" s="697"/>
      <c r="BQ174" s="697"/>
      <c r="BR174" s="697"/>
      <c r="BS174" s="697"/>
      <c r="BT174" s="697"/>
      <c r="BU174" s="697"/>
      <c r="BV174" s="697"/>
      <c r="BW174" s="697"/>
      <c r="BX174" s="697"/>
      <c r="BY174" s="697"/>
      <c r="BZ174" s="697"/>
      <c r="CA174" s="697"/>
      <c r="CB174" s="697"/>
      <c r="CC174" s="697"/>
      <c r="CD174" s="697"/>
      <c r="CE174" s="697"/>
      <c r="CF174" s="697"/>
      <c r="CG174" s="697"/>
      <c r="CH174" s="697"/>
      <c r="CI174" s="697"/>
      <c r="CJ174" s="697"/>
      <c r="CK174" s="697"/>
      <c r="CL174" s="697"/>
      <c r="CM174" s="697"/>
      <c r="CN174" s="697"/>
      <c r="CO174" s="697"/>
      <c r="CP174" s="697"/>
      <c r="CQ174" s="697"/>
      <c r="CR174" s="697"/>
      <c r="CS174" s="697"/>
      <c r="CT174" s="697"/>
      <c r="CU174" s="697"/>
      <c r="CV174" s="697"/>
      <c r="CW174" s="697"/>
      <c r="CX174" s="697"/>
      <c r="CY174" s="697"/>
      <c r="CZ174" s="697"/>
      <c r="DA174" s="697"/>
      <c r="DB174" s="697"/>
      <c r="DC174" s="697"/>
      <c r="DD174" s="697"/>
      <c r="DE174" s="697"/>
      <c r="DF174" s="697"/>
      <c r="DG174" s="697"/>
      <c r="DH174" s="697"/>
      <c r="DI174" s="697"/>
      <c r="DJ174" s="697"/>
      <c r="DK174" s="697"/>
      <c r="DL174" s="697"/>
      <c r="DM174" s="697"/>
      <c r="DN174" s="697"/>
      <c r="DO174" s="697"/>
      <c r="DP174" s="697"/>
      <c r="DQ174" s="697"/>
      <c r="DR174" s="697"/>
      <c r="DS174" s="697"/>
      <c r="DT174" s="697"/>
      <c r="DU174" s="697"/>
      <c r="DV174" s="697"/>
      <c r="DW174" s="697"/>
      <c r="DX174" s="697"/>
      <c r="DY174" s="697"/>
      <c r="DZ174" s="697"/>
      <c r="EA174" s="697"/>
      <c r="EB174" s="697"/>
      <c r="EC174" s="697"/>
      <c r="ED174" s="697"/>
      <c r="EE174" s="697"/>
      <c r="EF174" s="697"/>
      <c r="EG174" s="697"/>
      <c r="EH174" s="697"/>
      <c r="EI174" s="697"/>
      <c r="EJ174" s="697"/>
      <c r="EK174" s="697"/>
      <c r="EL174" s="697"/>
      <c r="EM174" s="697"/>
      <c r="EN174" s="697"/>
      <c r="EO174" s="697"/>
      <c r="EP174" s="697"/>
      <c r="EQ174" s="697"/>
      <c r="ER174" s="697"/>
      <c r="ES174" s="697"/>
      <c r="ET174" s="697"/>
      <c r="EU174" s="697"/>
      <c r="EV174" s="697"/>
      <c r="EW174" s="697"/>
    </row>
    <row r="175" spans="1:153" s="49" customFormat="1" ht="12.75" customHeight="1" x14ac:dyDescent="0.15">
      <c r="A175" s="770" t="s">
        <v>630</v>
      </c>
      <c r="B175" s="771"/>
      <c r="C175" s="771"/>
      <c r="D175" s="771"/>
      <c r="E175" s="352"/>
      <c r="F175" s="772"/>
      <c r="G175" s="772"/>
      <c r="H175" s="772"/>
      <c r="I175" s="772"/>
      <c r="J175" s="772"/>
      <c r="K175" s="772"/>
      <c r="L175" s="772"/>
      <c r="M175" s="352"/>
      <c r="N175" s="352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  <c r="CF175" s="44"/>
      <c r="CG175" s="44"/>
      <c r="CH175" s="44"/>
      <c r="CI175" s="44"/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/>
      <c r="CX175" s="44"/>
      <c r="CY175" s="44"/>
      <c r="CZ175" s="44"/>
      <c r="DA175" s="44"/>
      <c r="DB175" s="44"/>
      <c r="DC175" s="44"/>
      <c r="DD175" s="44"/>
      <c r="DE175" s="44"/>
      <c r="DF175" s="44"/>
      <c r="DG175" s="44"/>
      <c r="DH175" s="44"/>
      <c r="DI175" s="44"/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/>
      <c r="DX175" s="44"/>
      <c r="DY175" s="44"/>
      <c r="DZ175" s="44"/>
      <c r="EA175" s="44"/>
      <c r="EB175" s="44"/>
      <c r="EC175" s="44"/>
      <c r="ED175" s="44"/>
      <c r="EE175" s="44"/>
      <c r="EF175" s="44"/>
      <c r="EG175" s="44"/>
      <c r="EH175" s="44"/>
      <c r="EI175" s="44"/>
      <c r="EJ175" s="44"/>
      <c r="EK175" s="44"/>
      <c r="EL175" s="44"/>
      <c r="EM175" s="44"/>
      <c r="EN175" s="44"/>
      <c r="EO175" s="44"/>
      <c r="EP175" s="44"/>
      <c r="EQ175" s="44"/>
      <c r="ER175" s="44"/>
      <c r="ES175" s="44"/>
      <c r="ET175" s="44"/>
      <c r="EU175" s="44"/>
      <c r="EV175" s="44"/>
      <c r="EW175" s="44"/>
    </row>
    <row r="176" spans="1:153" s="565" customFormat="1" ht="31.5" customHeight="1" x14ac:dyDescent="0.15">
      <c r="A176" s="553"/>
      <c r="B176" s="652" t="s">
        <v>2637</v>
      </c>
      <c r="C176" s="650" t="s">
        <v>2638</v>
      </c>
      <c r="D176" s="651" t="s">
        <v>2640</v>
      </c>
      <c r="E176" s="556">
        <f>VLOOKUP(B176,'Fire EN 54'!$D$5:$H$508,5,0)</f>
        <v>34014</v>
      </c>
      <c r="F176" s="575" t="s">
        <v>682</v>
      </c>
      <c r="G176" s="579" t="s">
        <v>4</v>
      </c>
      <c r="H176" s="579"/>
      <c r="I176" s="579"/>
      <c r="J176" s="559" t="str">
        <f>VLOOKUP(B176,'Fire EN 54'!$D$5:$I$508,6,0)</f>
        <v>3</v>
      </c>
      <c r="K176" s="566" t="s">
        <v>600</v>
      </c>
      <c r="L176" s="647" t="s">
        <v>625</v>
      </c>
      <c r="M176" s="562">
        <f>VLOOKUP(B176,'Fire EN 54 FX 4,704'!$D$5:$L$500,9,0)</f>
        <v>85258900</v>
      </c>
      <c r="N176" s="563" t="str">
        <f>VLOOKUP(B176,'Fire EN 54 FX 4,704'!$D$5:$O$500,12,0)</f>
        <v>3.285</v>
      </c>
      <c r="O176" s="564"/>
      <c r="P176" s="564"/>
      <c r="Q176" s="564"/>
      <c r="R176" s="564"/>
      <c r="S176" s="564"/>
      <c r="T176" s="564"/>
      <c r="U176" s="564"/>
      <c r="V176" s="564"/>
      <c r="W176" s="564"/>
      <c r="X176" s="564"/>
      <c r="Y176" s="564"/>
      <c r="Z176" s="564"/>
      <c r="AA176" s="564"/>
      <c r="AB176" s="564"/>
      <c r="AC176" s="564"/>
      <c r="AD176" s="564"/>
      <c r="AE176" s="564"/>
      <c r="AF176" s="564"/>
      <c r="AG176" s="564"/>
      <c r="AH176" s="564"/>
      <c r="AI176" s="564"/>
      <c r="AJ176" s="564"/>
      <c r="AK176" s="564"/>
      <c r="AL176" s="564"/>
      <c r="AM176" s="564"/>
      <c r="AN176" s="564"/>
      <c r="AO176" s="564"/>
      <c r="AP176" s="564"/>
      <c r="AQ176" s="564"/>
      <c r="AR176" s="564"/>
      <c r="AS176" s="564"/>
      <c r="AT176" s="564"/>
      <c r="AU176" s="564"/>
      <c r="AV176" s="564"/>
      <c r="AW176" s="564"/>
      <c r="AX176" s="564"/>
      <c r="AY176" s="564"/>
      <c r="AZ176" s="564"/>
      <c r="BA176" s="564"/>
      <c r="BB176" s="564"/>
      <c r="BC176" s="564"/>
      <c r="BD176" s="564"/>
      <c r="BE176" s="564"/>
      <c r="BF176" s="564"/>
      <c r="BG176" s="564"/>
      <c r="BH176" s="564"/>
      <c r="BI176" s="564"/>
      <c r="BJ176" s="564"/>
      <c r="BK176" s="564"/>
      <c r="BL176" s="564"/>
      <c r="BM176" s="564"/>
      <c r="BN176" s="564"/>
      <c r="BO176" s="564"/>
      <c r="BP176" s="564"/>
      <c r="BQ176" s="564"/>
      <c r="BR176" s="564"/>
      <c r="BS176" s="564"/>
      <c r="BT176" s="564"/>
      <c r="BU176" s="564"/>
      <c r="BV176" s="564"/>
      <c r="BW176" s="564"/>
      <c r="BX176" s="564"/>
      <c r="BY176" s="564"/>
      <c r="BZ176" s="564"/>
      <c r="CA176" s="564"/>
      <c r="CB176" s="564"/>
      <c r="CC176" s="564"/>
      <c r="CD176" s="564"/>
      <c r="CE176" s="564"/>
      <c r="CF176" s="564"/>
      <c r="CG176" s="564"/>
      <c r="CH176" s="564"/>
      <c r="CI176" s="564"/>
      <c r="CJ176" s="564"/>
      <c r="CK176" s="564"/>
      <c r="CL176" s="564"/>
      <c r="CM176" s="564"/>
      <c r="CN176" s="564"/>
      <c r="CO176" s="564"/>
      <c r="CP176" s="564"/>
      <c r="CQ176" s="564"/>
      <c r="CR176" s="564"/>
      <c r="CS176" s="564"/>
      <c r="CT176" s="564"/>
      <c r="CU176" s="564"/>
      <c r="CV176" s="564"/>
      <c r="CW176" s="564"/>
      <c r="CX176" s="564"/>
      <c r="CY176" s="564"/>
      <c r="CZ176" s="564"/>
      <c r="DA176" s="564"/>
      <c r="DB176" s="564"/>
      <c r="DC176" s="564"/>
      <c r="DD176" s="564"/>
      <c r="DE176" s="564"/>
      <c r="DF176" s="564"/>
      <c r="DG176" s="564"/>
      <c r="DH176" s="564"/>
      <c r="DI176" s="564"/>
      <c r="DJ176" s="564"/>
      <c r="DK176" s="564"/>
      <c r="DL176" s="564"/>
      <c r="DM176" s="564"/>
      <c r="DN176" s="564"/>
      <c r="DO176" s="564"/>
      <c r="DP176" s="564"/>
      <c r="DQ176" s="564"/>
      <c r="DR176" s="564"/>
      <c r="DS176" s="564"/>
      <c r="DT176" s="564"/>
      <c r="DU176" s="564"/>
      <c r="DV176" s="564"/>
      <c r="DW176" s="564"/>
      <c r="DX176" s="564"/>
      <c r="DY176" s="564"/>
      <c r="DZ176" s="564"/>
      <c r="EA176" s="564"/>
      <c r="EB176" s="564"/>
      <c r="EC176" s="564"/>
      <c r="ED176" s="564"/>
      <c r="EE176" s="564"/>
      <c r="EF176" s="564"/>
      <c r="EG176" s="564"/>
      <c r="EH176" s="564"/>
      <c r="EI176" s="564"/>
      <c r="EJ176" s="564"/>
      <c r="EK176" s="564"/>
      <c r="EL176" s="564"/>
      <c r="EM176" s="564"/>
      <c r="EN176" s="564"/>
      <c r="EO176" s="564"/>
      <c r="EP176" s="564"/>
      <c r="EQ176" s="564"/>
      <c r="ER176" s="564"/>
      <c r="ES176" s="564"/>
      <c r="ET176" s="564"/>
      <c r="EU176" s="564"/>
      <c r="EV176" s="564"/>
      <c r="EW176" s="564"/>
    </row>
    <row r="177" spans="1:153" s="463" customFormat="1" ht="31.5" hidden="1" customHeight="1" x14ac:dyDescent="0.15">
      <c r="A177" s="452"/>
      <c r="B177" s="453" t="s">
        <v>632</v>
      </c>
      <c r="C177" s="454" t="s">
        <v>631</v>
      </c>
      <c r="D177" s="455" t="s">
        <v>764</v>
      </c>
      <c r="E177" s="249">
        <f>VLOOKUP(B177,'Fire EN 54'!$D$5:$H$508,5,0)</f>
        <v>34014</v>
      </c>
      <c r="F177" s="456" t="s">
        <v>682</v>
      </c>
      <c r="G177" s="457" t="s">
        <v>4</v>
      </c>
      <c r="H177" s="457"/>
      <c r="I177" s="457"/>
      <c r="J177" s="542" t="e">
        <f>VLOOKUP(B177,#REF!,5,0)</f>
        <v>#REF!</v>
      </c>
      <c r="K177" s="458" t="s">
        <v>600</v>
      </c>
      <c r="L177" s="459" t="s">
        <v>625</v>
      </c>
      <c r="M177" s="460">
        <f>VLOOKUP(B177,'Fire EN 54 FX 4,704'!$D$5:$L$500,9,0)</f>
        <v>8525801931</v>
      </c>
      <c r="N177" s="461" t="str">
        <f>VLOOKUP(B177,'Fire EN 54 FX 4,704'!$D$5:$O$500,12,0)</f>
        <v>1.196</v>
      </c>
      <c r="O177" s="462"/>
      <c r="P177" s="462"/>
      <c r="Q177" s="462"/>
      <c r="R177" s="462"/>
      <c r="S177" s="462"/>
      <c r="T177" s="462"/>
      <c r="U177" s="462"/>
      <c r="V177" s="462"/>
      <c r="W177" s="462"/>
      <c r="X177" s="462"/>
      <c r="Y177" s="462"/>
      <c r="Z177" s="462"/>
      <c r="AA177" s="462"/>
      <c r="AB177" s="462"/>
      <c r="AC177" s="462"/>
      <c r="AD177" s="462"/>
      <c r="AE177" s="462"/>
      <c r="AF177" s="462"/>
      <c r="AG177" s="462"/>
      <c r="AH177" s="462"/>
      <c r="AI177" s="462"/>
      <c r="AJ177" s="462"/>
      <c r="AK177" s="462"/>
      <c r="AL177" s="462"/>
      <c r="AM177" s="462"/>
      <c r="AN177" s="462"/>
      <c r="AO177" s="462"/>
      <c r="AP177" s="462"/>
      <c r="AQ177" s="462"/>
      <c r="AR177" s="462"/>
      <c r="AS177" s="462"/>
      <c r="AT177" s="462"/>
      <c r="AU177" s="462"/>
      <c r="AV177" s="462"/>
      <c r="AW177" s="462"/>
      <c r="AX177" s="462"/>
      <c r="AY177" s="462"/>
      <c r="AZ177" s="462"/>
      <c r="BA177" s="462"/>
      <c r="BB177" s="462"/>
      <c r="BC177" s="462"/>
      <c r="BD177" s="462"/>
      <c r="BE177" s="462"/>
      <c r="BF177" s="462"/>
      <c r="BG177" s="462"/>
      <c r="BH177" s="462"/>
      <c r="BI177" s="462"/>
      <c r="BJ177" s="462"/>
      <c r="BK177" s="462"/>
      <c r="BL177" s="462"/>
      <c r="BM177" s="462"/>
      <c r="BN177" s="462"/>
      <c r="BO177" s="462"/>
      <c r="BP177" s="462"/>
      <c r="BQ177" s="462"/>
      <c r="BR177" s="462"/>
      <c r="BS177" s="462"/>
      <c r="BT177" s="462"/>
      <c r="BU177" s="462"/>
      <c r="BV177" s="462"/>
      <c r="BW177" s="462"/>
      <c r="BX177" s="462"/>
      <c r="BY177" s="462"/>
      <c r="BZ177" s="462"/>
      <c r="CA177" s="462"/>
      <c r="CB177" s="462"/>
      <c r="CC177" s="462"/>
      <c r="CD177" s="462"/>
      <c r="CE177" s="462"/>
      <c r="CF177" s="462"/>
      <c r="CG177" s="462"/>
      <c r="CH177" s="462"/>
      <c r="CI177" s="462"/>
      <c r="CJ177" s="462"/>
      <c r="CK177" s="462"/>
      <c r="CL177" s="462"/>
      <c r="CM177" s="462"/>
      <c r="CN177" s="462"/>
      <c r="CO177" s="462"/>
      <c r="CP177" s="462"/>
      <c r="CQ177" s="462"/>
      <c r="CR177" s="462"/>
      <c r="CS177" s="462"/>
      <c r="CT177" s="462"/>
      <c r="CU177" s="462"/>
      <c r="CV177" s="462"/>
      <c r="CW177" s="462"/>
      <c r="CX177" s="462"/>
      <c r="CY177" s="462"/>
      <c r="CZ177" s="462"/>
      <c r="DA177" s="462"/>
      <c r="DB177" s="462"/>
      <c r="DC177" s="462"/>
      <c r="DD177" s="462"/>
      <c r="DE177" s="462"/>
      <c r="DF177" s="462"/>
      <c r="DG177" s="462"/>
      <c r="DH177" s="462"/>
      <c r="DI177" s="462"/>
      <c r="DJ177" s="462"/>
      <c r="DK177" s="462"/>
      <c r="DL177" s="462"/>
      <c r="DM177" s="462"/>
      <c r="DN177" s="462"/>
      <c r="DO177" s="462"/>
      <c r="DP177" s="462"/>
      <c r="DQ177" s="462"/>
      <c r="DR177" s="462"/>
      <c r="DS177" s="462"/>
      <c r="DT177" s="462"/>
      <c r="DU177" s="462"/>
      <c r="DV177" s="462"/>
      <c r="DW177" s="462"/>
      <c r="DX177" s="462"/>
      <c r="DY177" s="462"/>
      <c r="DZ177" s="462"/>
      <c r="EA177" s="462"/>
      <c r="EB177" s="462"/>
      <c r="EC177" s="462"/>
      <c r="ED177" s="462"/>
      <c r="EE177" s="462"/>
      <c r="EF177" s="462"/>
      <c r="EG177" s="462"/>
      <c r="EH177" s="462"/>
      <c r="EI177" s="462"/>
      <c r="EJ177" s="462"/>
      <c r="EK177" s="462"/>
      <c r="EL177" s="462"/>
      <c r="EM177" s="462"/>
      <c r="EN177" s="462"/>
      <c r="EO177" s="462"/>
      <c r="EP177" s="462"/>
      <c r="EQ177" s="462"/>
      <c r="ER177" s="462"/>
      <c r="ES177" s="462"/>
      <c r="ET177" s="462"/>
      <c r="EU177" s="462"/>
      <c r="EV177" s="462"/>
      <c r="EW177" s="462"/>
    </row>
    <row r="178" spans="1:153" s="49" customFormat="1" ht="16.5" customHeight="1" x14ac:dyDescent="0.15">
      <c r="A178" s="770" t="s">
        <v>786</v>
      </c>
      <c r="B178" s="771"/>
      <c r="C178" s="771"/>
      <c r="D178" s="771"/>
      <c r="E178" s="352"/>
      <c r="F178" s="772"/>
      <c r="G178" s="772"/>
      <c r="H178" s="772"/>
      <c r="I178" s="772"/>
      <c r="J178" s="772"/>
      <c r="K178" s="772"/>
      <c r="L178" s="772"/>
      <c r="M178" s="352"/>
      <c r="N178" s="352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  <c r="CF178" s="44"/>
      <c r="CG178" s="44"/>
      <c r="CH178" s="44"/>
      <c r="CI178" s="44"/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/>
      <c r="CX178" s="44"/>
      <c r="CY178" s="44"/>
      <c r="CZ178" s="44"/>
      <c r="DA178" s="44"/>
      <c r="DB178" s="44"/>
      <c r="DC178" s="44"/>
      <c r="DD178" s="44"/>
      <c r="DE178" s="44"/>
      <c r="DF178" s="44"/>
      <c r="DG178" s="44"/>
      <c r="DH178" s="44"/>
      <c r="DI178" s="44"/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/>
      <c r="DX178" s="44"/>
      <c r="DY178" s="44"/>
      <c r="DZ178" s="44"/>
      <c r="EA178" s="44"/>
      <c r="EB178" s="44"/>
      <c r="EC178" s="44"/>
      <c r="ED178" s="44"/>
      <c r="EE178" s="44"/>
      <c r="EF178" s="44"/>
      <c r="EG178" s="44"/>
      <c r="EH178" s="44"/>
      <c r="EI178" s="44"/>
      <c r="EJ178" s="44"/>
      <c r="EK178" s="44"/>
      <c r="EL178" s="44"/>
      <c r="EM178" s="44"/>
      <c r="EN178" s="44"/>
      <c r="EO178" s="44"/>
      <c r="EP178" s="44"/>
      <c r="EQ178" s="44"/>
      <c r="ER178" s="44"/>
      <c r="ES178" s="44"/>
      <c r="ET178" s="44"/>
      <c r="EU178" s="44"/>
      <c r="EV178" s="44"/>
      <c r="EW178" s="44"/>
    </row>
    <row r="179" spans="1:153" s="622" customFormat="1" ht="63.75" customHeight="1" x14ac:dyDescent="0.15">
      <c r="A179" s="668"/>
      <c r="B179" s="707" t="s">
        <v>799</v>
      </c>
      <c r="C179" s="707" t="s">
        <v>791</v>
      </c>
      <c r="D179" s="707" t="s">
        <v>807</v>
      </c>
      <c r="E179" s="601">
        <f>VLOOKUP(B179,'Fire EN 54'!$D$5:$H$508,5,0)</f>
        <v>5223</v>
      </c>
      <c r="F179" s="708" t="s">
        <v>682</v>
      </c>
      <c r="G179" s="709" t="s">
        <v>34</v>
      </c>
      <c r="H179" s="602"/>
      <c r="I179" s="661"/>
      <c r="J179" s="710" t="str">
        <f>VLOOKUP(B179,'Fire EN 54'!$D$5:$I$508,6,0)</f>
        <v>3</v>
      </c>
      <c r="K179" s="661" t="s">
        <v>600</v>
      </c>
      <c r="L179" s="709" t="s">
        <v>625</v>
      </c>
      <c r="M179" s="605">
        <f>VLOOKUP(B179,'Fire EN 54 FX 4,704'!$D$5:$L$500,9,0)</f>
        <v>8517620000</v>
      </c>
      <c r="N179" s="606" t="str">
        <f>VLOOKUP(B179,'Fire EN 54 FX 4,704'!$D$5:$O$500,12,0)</f>
        <v>0.260</v>
      </c>
      <c r="O179" s="621"/>
      <c r="P179" s="621"/>
      <c r="Q179" s="621"/>
      <c r="R179" s="621"/>
      <c r="S179" s="621"/>
      <c r="T179" s="621"/>
      <c r="U179" s="621"/>
      <c r="V179" s="621"/>
      <c r="W179" s="621"/>
      <c r="X179" s="621"/>
      <c r="Y179" s="621"/>
      <c r="Z179" s="621"/>
      <c r="AA179" s="621"/>
      <c r="AB179" s="621"/>
      <c r="AC179" s="621"/>
      <c r="AD179" s="621"/>
      <c r="AE179" s="621"/>
      <c r="AF179" s="621"/>
      <c r="AG179" s="621"/>
      <c r="AH179" s="621"/>
      <c r="AI179" s="621"/>
      <c r="AJ179" s="621"/>
      <c r="AK179" s="621"/>
      <c r="AL179" s="621"/>
      <c r="AM179" s="621"/>
      <c r="AN179" s="621"/>
      <c r="AO179" s="621"/>
      <c r="AP179" s="621"/>
      <c r="AQ179" s="621"/>
      <c r="AR179" s="621"/>
      <c r="AS179" s="621"/>
      <c r="AT179" s="621"/>
      <c r="AU179" s="621"/>
      <c r="AV179" s="621"/>
      <c r="AW179" s="621"/>
      <c r="AX179" s="621"/>
      <c r="AY179" s="621"/>
      <c r="AZ179" s="621"/>
      <c r="BA179" s="621"/>
      <c r="BB179" s="621"/>
      <c r="BC179" s="621"/>
      <c r="BD179" s="621"/>
      <c r="BE179" s="621"/>
      <c r="BF179" s="621"/>
      <c r="BG179" s="621"/>
      <c r="BH179" s="621"/>
      <c r="BI179" s="621"/>
      <c r="BJ179" s="621"/>
      <c r="BK179" s="621"/>
      <c r="BL179" s="621"/>
      <c r="BM179" s="621"/>
      <c r="BN179" s="621"/>
      <c r="BO179" s="621"/>
      <c r="BP179" s="621"/>
      <c r="BQ179" s="621"/>
      <c r="BR179" s="621"/>
      <c r="BS179" s="621"/>
      <c r="BT179" s="621"/>
      <c r="BU179" s="621"/>
      <c r="BV179" s="621"/>
      <c r="BW179" s="621"/>
      <c r="BX179" s="621"/>
      <c r="BY179" s="621"/>
      <c r="BZ179" s="621"/>
      <c r="CA179" s="621"/>
      <c r="CB179" s="621"/>
      <c r="CC179" s="621"/>
      <c r="CD179" s="621"/>
      <c r="CE179" s="621"/>
      <c r="CF179" s="621"/>
      <c r="CG179" s="621"/>
      <c r="CH179" s="621"/>
      <c r="CI179" s="621"/>
      <c r="CJ179" s="621"/>
      <c r="CK179" s="621"/>
      <c r="CL179" s="621"/>
      <c r="CM179" s="621"/>
      <c r="CN179" s="621"/>
      <c r="CO179" s="621"/>
      <c r="CP179" s="621"/>
      <c r="CQ179" s="621"/>
      <c r="CR179" s="621"/>
      <c r="CS179" s="621"/>
      <c r="CT179" s="621"/>
      <c r="CU179" s="621"/>
      <c r="CV179" s="621"/>
      <c r="CW179" s="621"/>
      <c r="CX179" s="621"/>
      <c r="CY179" s="621"/>
      <c r="CZ179" s="621"/>
      <c r="DA179" s="621"/>
      <c r="DB179" s="621"/>
      <c r="DC179" s="621"/>
      <c r="DD179" s="621"/>
      <c r="DE179" s="621"/>
      <c r="DF179" s="621"/>
      <c r="DG179" s="621"/>
      <c r="DH179" s="621"/>
      <c r="DI179" s="621"/>
      <c r="DJ179" s="621"/>
      <c r="DK179" s="621"/>
      <c r="DL179" s="621"/>
      <c r="DM179" s="621"/>
      <c r="DN179" s="621"/>
      <c r="DO179" s="621"/>
      <c r="DP179" s="621"/>
      <c r="DQ179" s="621"/>
      <c r="DR179" s="621"/>
      <c r="DS179" s="621"/>
      <c r="DT179" s="621"/>
      <c r="DU179" s="621"/>
      <c r="DV179" s="621"/>
      <c r="DW179" s="621"/>
      <c r="DX179" s="621"/>
      <c r="DY179" s="621"/>
      <c r="DZ179" s="621"/>
      <c r="EA179" s="621"/>
      <c r="EB179" s="621"/>
      <c r="EC179" s="621"/>
      <c r="ED179" s="621"/>
      <c r="EE179" s="621"/>
      <c r="EF179" s="621"/>
      <c r="EG179" s="621"/>
      <c r="EH179" s="621"/>
      <c r="EI179" s="621"/>
      <c r="EJ179" s="621"/>
      <c r="EK179" s="621"/>
      <c r="EL179" s="621"/>
      <c r="EM179" s="621"/>
      <c r="EN179" s="621"/>
      <c r="EO179" s="621"/>
      <c r="EP179" s="621"/>
      <c r="EQ179" s="621"/>
      <c r="ER179" s="621"/>
      <c r="ES179" s="621"/>
      <c r="ET179" s="621"/>
      <c r="EU179" s="621"/>
      <c r="EV179" s="621"/>
      <c r="EW179" s="621"/>
    </row>
    <row r="180" spans="1:153" s="622" customFormat="1" ht="39.75" customHeight="1" x14ac:dyDescent="0.15">
      <c r="A180" s="668"/>
      <c r="B180" s="707" t="s">
        <v>800</v>
      </c>
      <c r="C180" s="707" t="s">
        <v>792</v>
      </c>
      <c r="D180" s="707" t="s">
        <v>808</v>
      </c>
      <c r="E180" s="601">
        <f>VLOOKUP(B180,'Fire EN 54'!$D$5:$H$508,5,0)</f>
        <v>3003</v>
      </c>
      <c r="F180" s="708" t="s">
        <v>682</v>
      </c>
      <c r="G180" s="709" t="s">
        <v>34</v>
      </c>
      <c r="H180" s="711"/>
      <c r="I180" s="661"/>
      <c r="J180" s="710" t="str">
        <f>VLOOKUP(B180,'Fire EN 54'!$D$5:$I$508,6,0)</f>
        <v>3</v>
      </c>
      <c r="K180" s="661" t="s">
        <v>600</v>
      </c>
      <c r="L180" s="709" t="s">
        <v>669</v>
      </c>
      <c r="M180" s="605">
        <f>VLOOKUP(B180,'Fire EN 54 FX 4,704'!$D$5:$L$500,9,0)</f>
        <v>8531900000</v>
      </c>
      <c r="N180" s="606" t="str">
        <f>VLOOKUP(B180,'Fire EN 54 FX 4,704'!$D$5:$O$500,12,0)</f>
        <v>0.134</v>
      </c>
      <c r="O180" s="621"/>
      <c r="P180" s="621"/>
      <c r="Q180" s="621"/>
      <c r="R180" s="621"/>
      <c r="S180" s="621"/>
      <c r="T180" s="621"/>
      <c r="U180" s="621"/>
      <c r="V180" s="621"/>
      <c r="W180" s="621"/>
      <c r="X180" s="621"/>
      <c r="Y180" s="621"/>
      <c r="Z180" s="621"/>
      <c r="AA180" s="621"/>
      <c r="AB180" s="621"/>
      <c r="AC180" s="621"/>
      <c r="AD180" s="621"/>
      <c r="AE180" s="621"/>
      <c r="AF180" s="621"/>
      <c r="AG180" s="621"/>
      <c r="AH180" s="621"/>
      <c r="AI180" s="621"/>
      <c r="AJ180" s="621"/>
      <c r="AK180" s="621"/>
      <c r="AL180" s="621"/>
      <c r="AM180" s="621"/>
      <c r="AN180" s="621"/>
      <c r="AO180" s="621"/>
      <c r="AP180" s="621"/>
      <c r="AQ180" s="621"/>
      <c r="AR180" s="621"/>
      <c r="AS180" s="621"/>
      <c r="AT180" s="621"/>
      <c r="AU180" s="621"/>
      <c r="AV180" s="621"/>
      <c r="AW180" s="621"/>
      <c r="AX180" s="621"/>
      <c r="AY180" s="621"/>
      <c r="AZ180" s="621"/>
      <c r="BA180" s="621"/>
      <c r="BB180" s="621"/>
      <c r="BC180" s="621"/>
      <c r="BD180" s="621"/>
      <c r="BE180" s="621"/>
      <c r="BF180" s="621"/>
      <c r="BG180" s="621"/>
      <c r="BH180" s="621"/>
      <c r="BI180" s="621"/>
      <c r="BJ180" s="621"/>
      <c r="BK180" s="621"/>
      <c r="BL180" s="621"/>
      <c r="BM180" s="621"/>
      <c r="BN180" s="621"/>
      <c r="BO180" s="621"/>
      <c r="BP180" s="621"/>
      <c r="BQ180" s="621"/>
      <c r="BR180" s="621"/>
      <c r="BS180" s="621"/>
      <c r="BT180" s="621"/>
      <c r="BU180" s="621"/>
      <c r="BV180" s="621"/>
      <c r="BW180" s="621"/>
      <c r="BX180" s="621"/>
      <c r="BY180" s="621"/>
      <c r="BZ180" s="621"/>
      <c r="CA180" s="621"/>
      <c r="CB180" s="621"/>
      <c r="CC180" s="621"/>
      <c r="CD180" s="621"/>
      <c r="CE180" s="621"/>
      <c r="CF180" s="621"/>
      <c r="CG180" s="621"/>
      <c r="CH180" s="621"/>
      <c r="CI180" s="621"/>
      <c r="CJ180" s="621"/>
      <c r="CK180" s="621"/>
      <c r="CL180" s="621"/>
      <c r="CM180" s="621"/>
      <c r="CN180" s="621"/>
      <c r="CO180" s="621"/>
      <c r="CP180" s="621"/>
      <c r="CQ180" s="621"/>
      <c r="CR180" s="621"/>
      <c r="CS180" s="621"/>
      <c r="CT180" s="621"/>
      <c r="CU180" s="621"/>
      <c r="CV180" s="621"/>
      <c r="CW180" s="621"/>
      <c r="CX180" s="621"/>
      <c r="CY180" s="621"/>
      <c r="CZ180" s="621"/>
      <c r="DA180" s="621"/>
      <c r="DB180" s="621"/>
      <c r="DC180" s="621"/>
      <c r="DD180" s="621"/>
      <c r="DE180" s="621"/>
      <c r="DF180" s="621"/>
      <c r="DG180" s="621"/>
      <c r="DH180" s="621"/>
      <c r="DI180" s="621"/>
      <c r="DJ180" s="621"/>
      <c r="DK180" s="621"/>
      <c r="DL180" s="621"/>
      <c r="DM180" s="621"/>
      <c r="DN180" s="621"/>
      <c r="DO180" s="621"/>
      <c r="DP180" s="621"/>
      <c r="DQ180" s="621"/>
      <c r="DR180" s="621"/>
      <c r="DS180" s="621"/>
      <c r="DT180" s="621"/>
      <c r="DU180" s="621"/>
      <c r="DV180" s="621"/>
      <c r="DW180" s="621"/>
      <c r="DX180" s="621"/>
      <c r="DY180" s="621"/>
      <c r="DZ180" s="621"/>
      <c r="EA180" s="621"/>
      <c r="EB180" s="621"/>
      <c r="EC180" s="621"/>
      <c r="ED180" s="621"/>
      <c r="EE180" s="621"/>
      <c r="EF180" s="621"/>
      <c r="EG180" s="621"/>
      <c r="EH180" s="621"/>
      <c r="EI180" s="621"/>
      <c r="EJ180" s="621"/>
      <c r="EK180" s="621"/>
      <c r="EL180" s="621"/>
      <c r="EM180" s="621"/>
      <c r="EN180" s="621"/>
      <c r="EO180" s="621"/>
      <c r="EP180" s="621"/>
      <c r="EQ180" s="621"/>
      <c r="ER180" s="621"/>
      <c r="ES180" s="621"/>
      <c r="ET180" s="621"/>
      <c r="EU180" s="621"/>
      <c r="EV180" s="621"/>
      <c r="EW180" s="621"/>
    </row>
    <row r="181" spans="1:153" s="622" customFormat="1" ht="31.5" customHeight="1" x14ac:dyDescent="0.2">
      <c r="A181" s="610"/>
      <c r="B181" s="707" t="s">
        <v>801</v>
      </c>
      <c r="C181" s="707" t="s">
        <v>793</v>
      </c>
      <c r="D181" s="707" t="s">
        <v>809</v>
      </c>
      <c r="E181" s="601">
        <f>VLOOKUP(B181,'Fire EN 54'!$D$5:$H$508,5,0)</f>
        <v>57</v>
      </c>
      <c r="F181" s="708" t="s">
        <v>682</v>
      </c>
      <c r="G181" s="709" t="s">
        <v>34</v>
      </c>
      <c r="H181" s="711"/>
      <c r="I181" s="661"/>
      <c r="J181" s="710" t="str">
        <f>VLOOKUP(B181,'Fire EN 54'!$D$5:$I$508,6,0)</f>
        <v>3</v>
      </c>
      <c r="K181" s="661" t="s">
        <v>600</v>
      </c>
      <c r="L181" s="709" t="s">
        <v>669</v>
      </c>
      <c r="M181" s="605">
        <f>VLOOKUP(B181,'Fire EN 54 FX 4,704'!$D$5:$L$500,9,0)</f>
        <v>8536909599</v>
      </c>
      <c r="N181" s="606" t="str">
        <f>VLOOKUP(B181,'Fire EN 54 FX 4,704'!$D$5:$O$500,12,0)</f>
        <v>0.039</v>
      </c>
      <c r="O181" s="621"/>
      <c r="P181" s="621"/>
      <c r="Q181" s="621"/>
      <c r="R181" s="621"/>
      <c r="S181" s="621"/>
      <c r="T181" s="621"/>
      <c r="U181" s="621"/>
      <c r="V181" s="621"/>
      <c r="W181" s="621"/>
      <c r="X181" s="621"/>
      <c r="Y181" s="621"/>
      <c r="Z181" s="621"/>
      <c r="AA181" s="621"/>
      <c r="AB181" s="621"/>
      <c r="AC181" s="621"/>
      <c r="AD181" s="621"/>
      <c r="AE181" s="621"/>
      <c r="AF181" s="621"/>
      <c r="AG181" s="621"/>
      <c r="AH181" s="621"/>
      <c r="AI181" s="621"/>
      <c r="AJ181" s="621"/>
      <c r="AK181" s="621"/>
      <c r="AL181" s="621"/>
      <c r="AM181" s="621"/>
      <c r="AN181" s="621"/>
      <c r="AO181" s="621"/>
      <c r="AP181" s="621"/>
      <c r="AQ181" s="621"/>
      <c r="AR181" s="621"/>
      <c r="AS181" s="621"/>
      <c r="AT181" s="621"/>
      <c r="AU181" s="621"/>
      <c r="AV181" s="621"/>
      <c r="AW181" s="621"/>
      <c r="AX181" s="621"/>
      <c r="AY181" s="621"/>
      <c r="AZ181" s="621"/>
      <c r="BA181" s="621"/>
      <c r="BB181" s="621"/>
      <c r="BC181" s="621"/>
      <c r="BD181" s="621"/>
      <c r="BE181" s="621"/>
      <c r="BF181" s="621"/>
      <c r="BG181" s="621"/>
      <c r="BH181" s="621"/>
      <c r="BI181" s="621"/>
      <c r="BJ181" s="621"/>
      <c r="BK181" s="621"/>
      <c r="BL181" s="621"/>
      <c r="BM181" s="621"/>
      <c r="BN181" s="621"/>
      <c r="BO181" s="621"/>
      <c r="BP181" s="621"/>
      <c r="BQ181" s="621"/>
      <c r="BR181" s="621"/>
      <c r="BS181" s="621"/>
      <c r="BT181" s="621"/>
      <c r="BU181" s="621"/>
      <c r="BV181" s="621"/>
      <c r="BW181" s="621"/>
      <c r="BX181" s="621"/>
      <c r="BY181" s="621"/>
      <c r="BZ181" s="621"/>
      <c r="CA181" s="621"/>
      <c r="CB181" s="621"/>
      <c r="CC181" s="621"/>
      <c r="CD181" s="621"/>
      <c r="CE181" s="621"/>
      <c r="CF181" s="621"/>
      <c r="CG181" s="621"/>
      <c r="CH181" s="621"/>
      <c r="CI181" s="621"/>
      <c r="CJ181" s="621"/>
      <c r="CK181" s="621"/>
      <c r="CL181" s="621"/>
      <c r="CM181" s="621"/>
      <c r="CN181" s="621"/>
      <c r="CO181" s="621"/>
      <c r="CP181" s="621"/>
      <c r="CQ181" s="621"/>
      <c r="CR181" s="621"/>
      <c r="CS181" s="621"/>
      <c r="CT181" s="621"/>
      <c r="CU181" s="621"/>
      <c r="CV181" s="621"/>
      <c r="CW181" s="621"/>
      <c r="CX181" s="621"/>
      <c r="CY181" s="621"/>
      <c r="CZ181" s="621"/>
      <c r="DA181" s="621"/>
      <c r="DB181" s="621"/>
      <c r="DC181" s="621"/>
      <c r="DD181" s="621"/>
      <c r="DE181" s="621"/>
      <c r="DF181" s="621"/>
      <c r="DG181" s="621"/>
      <c r="DH181" s="621"/>
      <c r="DI181" s="621"/>
      <c r="DJ181" s="621"/>
      <c r="DK181" s="621"/>
      <c r="DL181" s="621"/>
      <c r="DM181" s="621"/>
      <c r="DN181" s="621"/>
      <c r="DO181" s="621"/>
      <c r="DP181" s="621"/>
      <c r="DQ181" s="621"/>
      <c r="DR181" s="621"/>
      <c r="DS181" s="621"/>
      <c r="DT181" s="621"/>
      <c r="DU181" s="621"/>
      <c r="DV181" s="621"/>
      <c r="DW181" s="621"/>
      <c r="DX181" s="621"/>
      <c r="DY181" s="621"/>
      <c r="DZ181" s="621"/>
      <c r="EA181" s="621"/>
      <c r="EB181" s="621"/>
      <c r="EC181" s="621"/>
      <c r="ED181" s="621"/>
      <c r="EE181" s="621"/>
      <c r="EF181" s="621"/>
      <c r="EG181" s="621"/>
      <c r="EH181" s="621"/>
      <c r="EI181" s="621"/>
      <c r="EJ181" s="621"/>
      <c r="EK181" s="621"/>
      <c r="EL181" s="621"/>
      <c r="EM181" s="621"/>
      <c r="EN181" s="621"/>
      <c r="EO181" s="621"/>
      <c r="EP181" s="621"/>
      <c r="EQ181" s="621"/>
      <c r="ER181" s="621"/>
      <c r="ES181" s="621"/>
      <c r="ET181" s="621"/>
      <c r="EU181" s="621"/>
      <c r="EV181" s="621"/>
      <c r="EW181" s="621"/>
    </row>
    <row r="182" spans="1:153" s="622" customFormat="1" ht="39.75" customHeight="1" x14ac:dyDescent="0.15">
      <c r="A182" s="668"/>
      <c r="B182" s="707" t="s">
        <v>802</v>
      </c>
      <c r="C182" s="707" t="s">
        <v>794</v>
      </c>
      <c r="D182" s="712" t="s">
        <v>813</v>
      </c>
      <c r="E182" s="601">
        <f>VLOOKUP(B182,'Fire EN 54'!$D$5:$H$508,5,0)</f>
        <v>652</v>
      </c>
      <c r="F182" s="708" t="s">
        <v>682</v>
      </c>
      <c r="G182" s="709" t="s">
        <v>34</v>
      </c>
      <c r="H182" s="713"/>
      <c r="I182" s="661"/>
      <c r="J182" s="710" t="str">
        <f>VLOOKUP(B182,'Fire EN 54'!$D$5:$I$508,6,0)</f>
        <v>3</v>
      </c>
      <c r="K182" s="661" t="s">
        <v>600</v>
      </c>
      <c r="L182" s="709" t="s">
        <v>669</v>
      </c>
      <c r="M182" s="605">
        <f>VLOOKUP(B182,'Fire EN 54 FX 4,704'!$D$5:$L$500,9,0)</f>
        <v>8536501999</v>
      </c>
      <c r="N182" s="606" t="str">
        <f>VLOOKUP(B182,'Fire EN 54 FX 4,704'!$D$5:$O$500,12,0)</f>
        <v>0.285</v>
      </c>
      <c r="O182" s="621"/>
      <c r="P182" s="621"/>
      <c r="Q182" s="621"/>
      <c r="R182" s="621"/>
      <c r="S182" s="621"/>
      <c r="T182" s="621"/>
      <c r="U182" s="621"/>
      <c r="V182" s="621"/>
      <c r="W182" s="621"/>
      <c r="X182" s="621"/>
      <c r="Y182" s="621"/>
      <c r="Z182" s="621"/>
      <c r="AA182" s="621"/>
      <c r="AB182" s="621"/>
      <c r="AC182" s="621"/>
      <c r="AD182" s="621"/>
      <c r="AE182" s="621"/>
      <c r="AF182" s="621"/>
      <c r="AG182" s="621"/>
      <c r="AH182" s="621"/>
      <c r="AI182" s="621"/>
      <c r="AJ182" s="621"/>
      <c r="AK182" s="621"/>
      <c r="AL182" s="621"/>
      <c r="AM182" s="621"/>
      <c r="AN182" s="621"/>
      <c r="AO182" s="621"/>
      <c r="AP182" s="621"/>
      <c r="AQ182" s="621"/>
      <c r="AR182" s="621"/>
      <c r="AS182" s="621"/>
      <c r="AT182" s="621"/>
      <c r="AU182" s="621"/>
      <c r="AV182" s="621"/>
      <c r="AW182" s="621"/>
      <c r="AX182" s="621"/>
      <c r="AY182" s="621"/>
      <c r="AZ182" s="621"/>
      <c r="BA182" s="621"/>
      <c r="BB182" s="621"/>
      <c r="BC182" s="621"/>
      <c r="BD182" s="621"/>
      <c r="BE182" s="621"/>
      <c r="BF182" s="621"/>
      <c r="BG182" s="621"/>
      <c r="BH182" s="621"/>
      <c r="BI182" s="621"/>
      <c r="BJ182" s="621"/>
      <c r="BK182" s="621"/>
      <c r="BL182" s="621"/>
      <c r="BM182" s="621"/>
      <c r="BN182" s="621"/>
      <c r="BO182" s="621"/>
      <c r="BP182" s="621"/>
      <c r="BQ182" s="621"/>
      <c r="BR182" s="621"/>
      <c r="BS182" s="621"/>
      <c r="BT182" s="621"/>
      <c r="BU182" s="621"/>
      <c r="BV182" s="621"/>
      <c r="BW182" s="621"/>
      <c r="BX182" s="621"/>
      <c r="BY182" s="621"/>
      <c r="BZ182" s="621"/>
      <c r="CA182" s="621"/>
      <c r="CB182" s="621"/>
      <c r="CC182" s="621"/>
      <c r="CD182" s="621"/>
      <c r="CE182" s="621"/>
      <c r="CF182" s="621"/>
      <c r="CG182" s="621"/>
      <c r="CH182" s="621"/>
      <c r="CI182" s="621"/>
      <c r="CJ182" s="621"/>
      <c r="CK182" s="621"/>
      <c r="CL182" s="621"/>
      <c r="CM182" s="621"/>
      <c r="CN182" s="621"/>
      <c r="CO182" s="621"/>
      <c r="CP182" s="621"/>
      <c r="CQ182" s="621"/>
      <c r="CR182" s="621"/>
      <c r="CS182" s="621"/>
      <c r="CT182" s="621"/>
      <c r="CU182" s="621"/>
      <c r="CV182" s="621"/>
      <c r="CW182" s="621"/>
      <c r="CX182" s="621"/>
      <c r="CY182" s="621"/>
      <c r="CZ182" s="621"/>
      <c r="DA182" s="621"/>
      <c r="DB182" s="621"/>
      <c r="DC182" s="621"/>
      <c r="DD182" s="621"/>
      <c r="DE182" s="621"/>
      <c r="DF182" s="621"/>
      <c r="DG182" s="621"/>
      <c r="DH182" s="621"/>
      <c r="DI182" s="621"/>
      <c r="DJ182" s="621"/>
      <c r="DK182" s="621"/>
      <c r="DL182" s="621"/>
      <c r="DM182" s="621"/>
      <c r="DN182" s="621"/>
      <c r="DO182" s="621"/>
      <c r="DP182" s="621"/>
      <c r="DQ182" s="621"/>
      <c r="DR182" s="621"/>
      <c r="DS182" s="621"/>
      <c r="DT182" s="621"/>
      <c r="DU182" s="621"/>
      <c r="DV182" s="621"/>
      <c r="DW182" s="621"/>
      <c r="DX182" s="621"/>
      <c r="DY182" s="621"/>
      <c r="DZ182" s="621"/>
      <c r="EA182" s="621"/>
      <c r="EB182" s="621"/>
      <c r="EC182" s="621"/>
      <c r="ED182" s="621"/>
      <c r="EE182" s="621"/>
      <c r="EF182" s="621"/>
      <c r="EG182" s="621"/>
      <c r="EH182" s="621"/>
      <c r="EI182" s="621"/>
      <c r="EJ182" s="621"/>
      <c r="EK182" s="621"/>
      <c r="EL182" s="621"/>
      <c r="EM182" s="621"/>
      <c r="EN182" s="621"/>
      <c r="EO182" s="621"/>
      <c r="EP182" s="621"/>
      <c r="EQ182" s="621"/>
      <c r="ER182" s="621"/>
      <c r="ES182" s="621"/>
      <c r="ET182" s="621"/>
      <c r="EU182" s="621"/>
      <c r="EV182" s="621"/>
      <c r="EW182" s="621"/>
    </row>
    <row r="183" spans="1:153" s="622" customFormat="1" ht="43.5" customHeight="1" x14ac:dyDescent="0.15">
      <c r="A183" s="668"/>
      <c r="B183" s="707" t="s">
        <v>803</v>
      </c>
      <c r="C183" s="707" t="s">
        <v>795</v>
      </c>
      <c r="D183" s="707" t="s">
        <v>814</v>
      </c>
      <c r="E183" s="601">
        <f>VLOOKUP(B183,'Fire EN 54'!$D$5:$H$508,5,0)</f>
        <v>3768</v>
      </c>
      <c r="F183" s="708" t="s">
        <v>682</v>
      </c>
      <c r="G183" s="709" t="s">
        <v>34</v>
      </c>
      <c r="H183" s="713"/>
      <c r="I183" s="661"/>
      <c r="J183" s="710" t="str">
        <f>VLOOKUP(B183,'Fire EN 54'!$D$5:$I$508,6,0)</f>
        <v>3</v>
      </c>
      <c r="K183" s="661" t="s">
        <v>600</v>
      </c>
      <c r="L183" s="709" t="s">
        <v>669</v>
      </c>
      <c r="M183" s="605">
        <f>VLOOKUP(B183,'Fire EN 54 FX 4,704'!$D$5:$L$500,9,0)</f>
        <v>8536501999</v>
      </c>
      <c r="N183" s="606" t="str">
        <f>VLOOKUP(B183,'Fire EN 54 FX 4,704'!$D$5:$O$500,12,0)</f>
        <v>0.108</v>
      </c>
      <c r="O183" s="621"/>
      <c r="P183" s="621"/>
      <c r="Q183" s="621"/>
      <c r="R183" s="621"/>
      <c r="S183" s="621"/>
      <c r="T183" s="621"/>
      <c r="U183" s="621"/>
      <c r="V183" s="621"/>
      <c r="W183" s="621"/>
      <c r="X183" s="621"/>
      <c r="Y183" s="621"/>
      <c r="Z183" s="621"/>
      <c r="AA183" s="621"/>
      <c r="AB183" s="621"/>
      <c r="AC183" s="621"/>
      <c r="AD183" s="621"/>
      <c r="AE183" s="621"/>
      <c r="AF183" s="621"/>
      <c r="AG183" s="621"/>
      <c r="AH183" s="621"/>
      <c r="AI183" s="621"/>
      <c r="AJ183" s="621"/>
      <c r="AK183" s="621"/>
      <c r="AL183" s="621"/>
      <c r="AM183" s="621"/>
      <c r="AN183" s="621"/>
      <c r="AO183" s="621"/>
      <c r="AP183" s="621"/>
      <c r="AQ183" s="621"/>
      <c r="AR183" s="621"/>
      <c r="AS183" s="621"/>
      <c r="AT183" s="621"/>
      <c r="AU183" s="621"/>
      <c r="AV183" s="621"/>
      <c r="AW183" s="621"/>
      <c r="AX183" s="621"/>
      <c r="AY183" s="621"/>
      <c r="AZ183" s="621"/>
      <c r="BA183" s="621"/>
      <c r="BB183" s="621"/>
      <c r="BC183" s="621"/>
      <c r="BD183" s="621"/>
      <c r="BE183" s="621"/>
      <c r="BF183" s="621"/>
      <c r="BG183" s="621"/>
      <c r="BH183" s="621"/>
      <c r="BI183" s="621"/>
      <c r="BJ183" s="621"/>
      <c r="BK183" s="621"/>
      <c r="BL183" s="621"/>
      <c r="BM183" s="621"/>
      <c r="BN183" s="621"/>
      <c r="BO183" s="621"/>
      <c r="BP183" s="621"/>
      <c r="BQ183" s="621"/>
      <c r="BR183" s="621"/>
      <c r="BS183" s="621"/>
      <c r="BT183" s="621"/>
      <c r="BU183" s="621"/>
      <c r="BV183" s="621"/>
      <c r="BW183" s="621"/>
      <c r="BX183" s="621"/>
      <c r="BY183" s="621"/>
      <c r="BZ183" s="621"/>
      <c r="CA183" s="621"/>
      <c r="CB183" s="621"/>
      <c r="CC183" s="621"/>
      <c r="CD183" s="621"/>
      <c r="CE183" s="621"/>
      <c r="CF183" s="621"/>
      <c r="CG183" s="621"/>
      <c r="CH183" s="621"/>
      <c r="CI183" s="621"/>
      <c r="CJ183" s="621"/>
      <c r="CK183" s="621"/>
      <c r="CL183" s="621"/>
      <c r="CM183" s="621"/>
      <c r="CN183" s="621"/>
      <c r="CO183" s="621"/>
      <c r="CP183" s="621"/>
      <c r="CQ183" s="621"/>
      <c r="CR183" s="621"/>
      <c r="CS183" s="621"/>
      <c r="CT183" s="621"/>
      <c r="CU183" s="621"/>
      <c r="CV183" s="621"/>
      <c r="CW183" s="621"/>
      <c r="CX183" s="621"/>
      <c r="CY183" s="621"/>
      <c r="CZ183" s="621"/>
      <c r="DA183" s="621"/>
      <c r="DB183" s="621"/>
      <c r="DC183" s="621"/>
      <c r="DD183" s="621"/>
      <c r="DE183" s="621"/>
      <c r="DF183" s="621"/>
      <c r="DG183" s="621"/>
      <c r="DH183" s="621"/>
      <c r="DI183" s="621"/>
      <c r="DJ183" s="621"/>
      <c r="DK183" s="621"/>
      <c r="DL183" s="621"/>
      <c r="DM183" s="621"/>
      <c r="DN183" s="621"/>
      <c r="DO183" s="621"/>
      <c r="DP183" s="621"/>
      <c r="DQ183" s="621"/>
      <c r="DR183" s="621"/>
      <c r="DS183" s="621"/>
      <c r="DT183" s="621"/>
      <c r="DU183" s="621"/>
      <c r="DV183" s="621"/>
      <c r="DW183" s="621"/>
      <c r="DX183" s="621"/>
      <c r="DY183" s="621"/>
      <c r="DZ183" s="621"/>
      <c r="EA183" s="621"/>
      <c r="EB183" s="621"/>
      <c r="EC183" s="621"/>
      <c r="ED183" s="621"/>
      <c r="EE183" s="621"/>
      <c r="EF183" s="621"/>
      <c r="EG183" s="621"/>
      <c r="EH183" s="621"/>
      <c r="EI183" s="621"/>
      <c r="EJ183" s="621"/>
      <c r="EK183" s="621"/>
      <c r="EL183" s="621"/>
      <c r="EM183" s="621"/>
      <c r="EN183" s="621"/>
      <c r="EO183" s="621"/>
      <c r="EP183" s="621"/>
      <c r="EQ183" s="621"/>
      <c r="ER183" s="621"/>
      <c r="ES183" s="621"/>
      <c r="ET183" s="621"/>
      <c r="EU183" s="621"/>
      <c r="EV183" s="621"/>
      <c r="EW183" s="621"/>
    </row>
    <row r="184" spans="1:153" s="622" customFormat="1" ht="38.25" customHeight="1" x14ac:dyDescent="0.15">
      <c r="A184" s="668"/>
      <c r="B184" s="714" t="s">
        <v>804</v>
      </c>
      <c r="C184" s="714" t="s">
        <v>796</v>
      </c>
      <c r="D184" s="714" t="s">
        <v>810</v>
      </c>
      <c r="E184" s="601">
        <f>VLOOKUP(B184,'Fire EN 54'!$D$5:$H$508,5,0)</f>
        <v>385</v>
      </c>
      <c r="F184" s="708" t="s">
        <v>682</v>
      </c>
      <c r="G184" s="709" t="s">
        <v>34</v>
      </c>
      <c r="H184" s="602"/>
      <c r="I184" s="661"/>
      <c r="J184" s="710" t="str">
        <f>VLOOKUP(B184,'Fire EN 54'!$D$5:$I$508,6,0)</f>
        <v>1</v>
      </c>
      <c r="K184" s="661" t="s">
        <v>600</v>
      </c>
      <c r="L184" s="709" t="s">
        <v>669</v>
      </c>
      <c r="M184" s="605">
        <f>VLOOKUP(B184,'Fire EN 54 FX 4,704'!$D$5:$L$500,9,0)</f>
        <v>8506501000</v>
      </c>
      <c r="N184" s="606" t="str">
        <f>VLOOKUP(B184,'Fire EN 54 FX 4,704'!$D$5:$O$500,12,0)</f>
        <v>0.09</v>
      </c>
      <c r="O184" s="621"/>
      <c r="P184" s="621"/>
      <c r="Q184" s="621"/>
      <c r="R184" s="621"/>
      <c r="S184" s="621"/>
      <c r="T184" s="621"/>
      <c r="U184" s="621"/>
      <c r="V184" s="621"/>
      <c r="W184" s="621"/>
      <c r="X184" s="621"/>
      <c r="Y184" s="621"/>
      <c r="Z184" s="621"/>
      <c r="AA184" s="621"/>
      <c r="AB184" s="621"/>
      <c r="AC184" s="621"/>
      <c r="AD184" s="621"/>
      <c r="AE184" s="621"/>
      <c r="AF184" s="621"/>
      <c r="AG184" s="621"/>
      <c r="AH184" s="621"/>
      <c r="AI184" s="621"/>
      <c r="AJ184" s="621"/>
      <c r="AK184" s="621"/>
      <c r="AL184" s="621"/>
      <c r="AM184" s="621"/>
      <c r="AN184" s="621"/>
      <c r="AO184" s="621"/>
      <c r="AP184" s="621"/>
      <c r="AQ184" s="621"/>
      <c r="AR184" s="621"/>
      <c r="AS184" s="621"/>
      <c r="AT184" s="621"/>
      <c r="AU184" s="621"/>
      <c r="AV184" s="621"/>
      <c r="AW184" s="621"/>
      <c r="AX184" s="621"/>
      <c r="AY184" s="621"/>
      <c r="AZ184" s="621"/>
      <c r="BA184" s="621"/>
      <c r="BB184" s="621"/>
      <c r="BC184" s="621"/>
      <c r="BD184" s="621"/>
      <c r="BE184" s="621"/>
      <c r="BF184" s="621"/>
      <c r="BG184" s="621"/>
      <c r="BH184" s="621"/>
      <c r="BI184" s="621"/>
      <c r="BJ184" s="621"/>
      <c r="BK184" s="621"/>
      <c r="BL184" s="621"/>
      <c r="BM184" s="621"/>
      <c r="BN184" s="621"/>
      <c r="BO184" s="621"/>
      <c r="BP184" s="621"/>
      <c r="BQ184" s="621"/>
      <c r="BR184" s="621"/>
      <c r="BS184" s="621"/>
      <c r="BT184" s="621"/>
      <c r="BU184" s="621"/>
      <c r="BV184" s="621"/>
      <c r="BW184" s="621"/>
      <c r="BX184" s="621"/>
      <c r="BY184" s="621"/>
      <c r="BZ184" s="621"/>
      <c r="CA184" s="621"/>
      <c r="CB184" s="621"/>
      <c r="CC184" s="621"/>
      <c r="CD184" s="621"/>
      <c r="CE184" s="621"/>
      <c r="CF184" s="621"/>
      <c r="CG184" s="621"/>
      <c r="CH184" s="621"/>
      <c r="CI184" s="621"/>
      <c r="CJ184" s="621"/>
      <c r="CK184" s="621"/>
      <c r="CL184" s="621"/>
      <c r="CM184" s="621"/>
      <c r="CN184" s="621"/>
      <c r="CO184" s="621"/>
      <c r="CP184" s="621"/>
      <c r="CQ184" s="621"/>
      <c r="CR184" s="621"/>
      <c r="CS184" s="621"/>
      <c r="CT184" s="621"/>
      <c r="CU184" s="621"/>
      <c r="CV184" s="621"/>
      <c r="CW184" s="621"/>
      <c r="CX184" s="621"/>
      <c r="CY184" s="621"/>
      <c r="CZ184" s="621"/>
      <c r="DA184" s="621"/>
      <c r="DB184" s="621"/>
      <c r="DC184" s="621"/>
      <c r="DD184" s="621"/>
      <c r="DE184" s="621"/>
      <c r="DF184" s="621"/>
      <c r="DG184" s="621"/>
      <c r="DH184" s="621"/>
      <c r="DI184" s="621"/>
      <c r="DJ184" s="621"/>
      <c r="DK184" s="621"/>
      <c r="DL184" s="621"/>
      <c r="DM184" s="621"/>
      <c r="DN184" s="621"/>
      <c r="DO184" s="621"/>
      <c r="DP184" s="621"/>
      <c r="DQ184" s="621"/>
      <c r="DR184" s="621"/>
      <c r="DS184" s="621"/>
      <c r="DT184" s="621"/>
      <c r="DU184" s="621"/>
      <c r="DV184" s="621"/>
      <c r="DW184" s="621"/>
      <c r="DX184" s="621"/>
      <c r="DY184" s="621"/>
      <c r="DZ184" s="621"/>
      <c r="EA184" s="621"/>
      <c r="EB184" s="621"/>
      <c r="EC184" s="621"/>
      <c r="ED184" s="621"/>
      <c r="EE184" s="621"/>
      <c r="EF184" s="621"/>
      <c r="EG184" s="621"/>
      <c r="EH184" s="621"/>
      <c r="EI184" s="621"/>
      <c r="EJ184" s="621"/>
      <c r="EK184" s="621"/>
      <c r="EL184" s="621"/>
      <c r="EM184" s="621"/>
      <c r="EN184" s="621"/>
      <c r="EO184" s="621"/>
      <c r="EP184" s="621"/>
      <c r="EQ184" s="621"/>
      <c r="ER184" s="621"/>
      <c r="ES184" s="621"/>
      <c r="ET184" s="621"/>
      <c r="EU184" s="621"/>
      <c r="EV184" s="621"/>
      <c r="EW184" s="621"/>
    </row>
    <row r="185" spans="1:153" s="622" customFormat="1" ht="31.5" customHeight="1" x14ac:dyDescent="0.15">
      <c r="A185" s="668"/>
      <c r="B185" s="714" t="s">
        <v>805</v>
      </c>
      <c r="C185" s="714" t="s">
        <v>797</v>
      </c>
      <c r="D185" s="714" t="s">
        <v>811</v>
      </c>
      <c r="E185" s="601">
        <f>VLOOKUP(B185,'Fire EN 54'!$D$5:$H$508,5,0)</f>
        <v>53</v>
      </c>
      <c r="F185" s="708" t="s">
        <v>682</v>
      </c>
      <c r="G185" s="709" t="s">
        <v>34</v>
      </c>
      <c r="H185" s="708" t="s">
        <v>815</v>
      </c>
      <c r="I185" s="661"/>
      <c r="J185" s="710" t="str">
        <f>VLOOKUP(B185,'Fire EN 54'!$D$5:$I$508,6,0)</f>
        <v>3</v>
      </c>
      <c r="K185" s="661" t="s">
        <v>600</v>
      </c>
      <c r="L185" s="709" t="s">
        <v>669</v>
      </c>
      <c r="M185" s="605">
        <f>VLOOKUP(B185,'Fire EN 54 FX 4,704'!$D$5:$L$500,9,0)</f>
        <v>3926909790</v>
      </c>
      <c r="N185" s="606" t="str">
        <f>VLOOKUP(B185,'Fire EN 54 FX 4,704'!$D$5:$O$500,12,0)</f>
        <v>0.117</v>
      </c>
      <c r="O185" s="621"/>
      <c r="P185" s="621"/>
      <c r="Q185" s="621"/>
      <c r="R185" s="621"/>
      <c r="S185" s="621"/>
      <c r="T185" s="621"/>
      <c r="U185" s="621"/>
      <c r="V185" s="621"/>
      <c r="W185" s="621"/>
      <c r="X185" s="621"/>
      <c r="Y185" s="621"/>
      <c r="Z185" s="621"/>
      <c r="AA185" s="621"/>
      <c r="AB185" s="621"/>
      <c r="AC185" s="621"/>
      <c r="AD185" s="621"/>
      <c r="AE185" s="621"/>
      <c r="AF185" s="621"/>
      <c r="AG185" s="621"/>
      <c r="AH185" s="621"/>
      <c r="AI185" s="621"/>
      <c r="AJ185" s="621"/>
      <c r="AK185" s="621"/>
      <c r="AL185" s="621"/>
      <c r="AM185" s="621"/>
      <c r="AN185" s="621"/>
      <c r="AO185" s="621"/>
      <c r="AP185" s="621"/>
      <c r="AQ185" s="621"/>
      <c r="AR185" s="621"/>
      <c r="AS185" s="621"/>
      <c r="AT185" s="621"/>
      <c r="AU185" s="621"/>
      <c r="AV185" s="621"/>
      <c r="AW185" s="621"/>
      <c r="AX185" s="621"/>
      <c r="AY185" s="621"/>
      <c r="AZ185" s="621"/>
      <c r="BA185" s="621"/>
      <c r="BB185" s="621"/>
      <c r="BC185" s="621"/>
      <c r="BD185" s="621"/>
      <c r="BE185" s="621"/>
      <c r="BF185" s="621"/>
      <c r="BG185" s="621"/>
      <c r="BH185" s="621"/>
      <c r="BI185" s="621"/>
      <c r="BJ185" s="621"/>
      <c r="BK185" s="621"/>
      <c r="BL185" s="621"/>
      <c r="BM185" s="621"/>
      <c r="BN185" s="621"/>
      <c r="BO185" s="621"/>
      <c r="BP185" s="621"/>
      <c r="BQ185" s="621"/>
      <c r="BR185" s="621"/>
      <c r="BS185" s="621"/>
      <c r="BT185" s="621"/>
      <c r="BU185" s="621"/>
      <c r="BV185" s="621"/>
      <c r="BW185" s="621"/>
      <c r="BX185" s="621"/>
      <c r="BY185" s="621"/>
      <c r="BZ185" s="621"/>
      <c r="CA185" s="621"/>
      <c r="CB185" s="621"/>
      <c r="CC185" s="621"/>
      <c r="CD185" s="621"/>
      <c r="CE185" s="621"/>
      <c r="CF185" s="621"/>
      <c r="CG185" s="621"/>
      <c r="CH185" s="621"/>
      <c r="CI185" s="621"/>
      <c r="CJ185" s="621"/>
      <c r="CK185" s="621"/>
      <c r="CL185" s="621"/>
      <c r="CM185" s="621"/>
      <c r="CN185" s="621"/>
      <c r="CO185" s="621"/>
      <c r="CP185" s="621"/>
      <c r="CQ185" s="621"/>
      <c r="CR185" s="621"/>
      <c r="CS185" s="621"/>
      <c r="CT185" s="621"/>
      <c r="CU185" s="621"/>
      <c r="CV185" s="621"/>
      <c r="CW185" s="621"/>
      <c r="CX185" s="621"/>
      <c r="CY185" s="621"/>
      <c r="CZ185" s="621"/>
      <c r="DA185" s="621"/>
      <c r="DB185" s="621"/>
      <c r="DC185" s="621"/>
      <c r="DD185" s="621"/>
      <c r="DE185" s="621"/>
      <c r="DF185" s="621"/>
      <c r="DG185" s="621"/>
      <c r="DH185" s="621"/>
      <c r="DI185" s="621"/>
      <c r="DJ185" s="621"/>
      <c r="DK185" s="621"/>
      <c r="DL185" s="621"/>
      <c r="DM185" s="621"/>
      <c r="DN185" s="621"/>
      <c r="DO185" s="621"/>
      <c r="DP185" s="621"/>
      <c r="DQ185" s="621"/>
      <c r="DR185" s="621"/>
      <c r="DS185" s="621"/>
      <c r="DT185" s="621"/>
      <c r="DU185" s="621"/>
      <c r="DV185" s="621"/>
      <c r="DW185" s="621"/>
      <c r="DX185" s="621"/>
      <c r="DY185" s="621"/>
      <c r="DZ185" s="621"/>
      <c r="EA185" s="621"/>
      <c r="EB185" s="621"/>
      <c r="EC185" s="621"/>
      <c r="ED185" s="621"/>
      <c r="EE185" s="621"/>
      <c r="EF185" s="621"/>
      <c r="EG185" s="621"/>
      <c r="EH185" s="621"/>
      <c r="EI185" s="621"/>
      <c r="EJ185" s="621"/>
      <c r="EK185" s="621"/>
      <c r="EL185" s="621"/>
      <c r="EM185" s="621"/>
      <c r="EN185" s="621"/>
      <c r="EO185" s="621"/>
      <c r="EP185" s="621"/>
      <c r="EQ185" s="621"/>
      <c r="ER185" s="621"/>
      <c r="ES185" s="621"/>
      <c r="ET185" s="621"/>
      <c r="EU185" s="621"/>
      <c r="EV185" s="621"/>
      <c r="EW185" s="621"/>
    </row>
    <row r="186" spans="1:153" s="622" customFormat="1" ht="31.5" customHeight="1" x14ac:dyDescent="0.2">
      <c r="A186" s="610"/>
      <c r="B186" s="714" t="s">
        <v>806</v>
      </c>
      <c r="C186" s="714" t="s">
        <v>798</v>
      </c>
      <c r="D186" s="714" t="s">
        <v>812</v>
      </c>
      <c r="E186" s="601">
        <f>VLOOKUP(B186,'Fire EN 54'!$D$5:$H$508,5,0)</f>
        <v>6232</v>
      </c>
      <c r="F186" s="708" t="s">
        <v>682</v>
      </c>
      <c r="G186" s="709" t="s">
        <v>34</v>
      </c>
      <c r="H186" s="602"/>
      <c r="I186" s="661"/>
      <c r="J186" s="710" t="str">
        <f>VLOOKUP(B186,'Fire EN 54'!$D$5:$I$508,6,0)</f>
        <v>3</v>
      </c>
      <c r="K186" s="661" t="s">
        <v>600</v>
      </c>
      <c r="L186" s="709" t="s">
        <v>669</v>
      </c>
      <c r="M186" s="605">
        <f>VLOOKUP(B186,'Fire EN 54 FX 4,704'!$D$5:$L$500,9,0)</f>
        <v>8536909599</v>
      </c>
      <c r="N186" s="606" t="str">
        <f>VLOOKUP(B186,'Fire EN 54 FX 4,704'!$D$5:$O$500,12,0)</f>
        <v>0.197</v>
      </c>
      <c r="O186" s="621"/>
      <c r="P186" s="621"/>
      <c r="Q186" s="621"/>
      <c r="R186" s="621"/>
      <c r="S186" s="621"/>
      <c r="T186" s="621"/>
      <c r="U186" s="621"/>
      <c r="V186" s="621"/>
      <c r="W186" s="621"/>
      <c r="X186" s="621"/>
      <c r="Y186" s="621"/>
      <c r="Z186" s="621"/>
      <c r="AA186" s="621"/>
      <c r="AB186" s="621"/>
      <c r="AC186" s="621"/>
      <c r="AD186" s="621"/>
      <c r="AE186" s="621"/>
      <c r="AF186" s="621"/>
      <c r="AG186" s="621"/>
      <c r="AH186" s="621"/>
      <c r="AI186" s="621"/>
      <c r="AJ186" s="621"/>
      <c r="AK186" s="621"/>
      <c r="AL186" s="621"/>
      <c r="AM186" s="621"/>
      <c r="AN186" s="621"/>
      <c r="AO186" s="621"/>
      <c r="AP186" s="621"/>
      <c r="AQ186" s="621"/>
      <c r="AR186" s="621"/>
      <c r="AS186" s="621"/>
      <c r="AT186" s="621"/>
      <c r="AU186" s="621"/>
      <c r="AV186" s="621"/>
      <c r="AW186" s="621"/>
      <c r="AX186" s="621"/>
      <c r="AY186" s="621"/>
      <c r="AZ186" s="621"/>
      <c r="BA186" s="621"/>
      <c r="BB186" s="621"/>
      <c r="BC186" s="621"/>
      <c r="BD186" s="621"/>
      <c r="BE186" s="621"/>
      <c r="BF186" s="621"/>
      <c r="BG186" s="621"/>
      <c r="BH186" s="621"/>
      <c r="BI186" s="621"/>
      <c r="BJ186" s="621"/>
      <c r="BK186" s="621"/>
      <c r="BL186" s="621"/>
      <c r="BM186" s="621"/>
      <c r="BN186" s="621"/>
      <c r="BO186" s="621"/>
      <c r="BP186" s="621"/>
      <c r="BQ186" s="621"/>
      <c r="BR186" s="621"/>
      <c r="BS186" s="621"/>
      <c r="BT186" s="621"/>
      <c r="BU186" s="621"/>
      <c r="BV186" s="621"/>
      <c r="BW186" s="621"/>
      <c r="BX186" s="621"/>
      <c r="BY186" s="621"/>
      <c r="BZ186" s="621"/>
      <c r="CA186" s="621"/>
      <c r="CB186" s="621"/>
      <c r="CC186" s="621"/>
      <c r="CD186" s="621"/>
      <c r="CE186" s="621"/>
      <c r="CF186" s="621"/>
      <c r="CG186" s="621"/>
      <c r="CH186" s="621"/>
      <c r="CI186" s="621"/>
      <c r="CJ186" s="621"/>
      <c r="CK186" s="621"/>
      <c r="CL186" s="621"/>
      <c r="CM186" s="621"/>
      <c r="CN186" s="621"/>
      <c r="CO186" s="621"/>
      <c r="CP186" s="621"/>
      <c r="CQ186" s="621"/>
      <c r="CR186" s="621"/>
      <c r="CS186" s="621"/>
      <c r="CT186" s="621"/>
      <c r="CU186" s="621"/>
      <c r="CV186" s="621"/>
      <c r="CW186" s="621"/>
      <c r="CX186" s="621"/>
      <c r="CY186" s="621"/>
      <c r="CZ186" s="621"/>
      <c r="DA186" s="621"/>
      <c r="DB186" s="621"/>
      <c r="DC186" s="621"/>
      <c r="DD186" s="621"/>
      <c r="DE186" s="621"/>
      <c r="DF186" s="621"/>
      <c r="DG186" s="621"/>
      <c r="DH186" s="621"/>
      <c r="DI186" s="621"/>
      <c r="DJ186" s="621"/>
      <c r="DK186" s="621"/>
      <c r="DL186" s="621"/>
      <c r="DM186" s="621"/>
      <c r="DN186" s="621"/>
      <c r="DO186" s="621"/>
      <c r="DP186" s="621"/>
      <c r="DQ186" s="621"/>
      <c r="DR186" s="621"/>
      <c r="DS186" s="621"/>
      <c r="DT186" s="621"/>
      <c r="DU186" s="621"/>
      <c r="DV186" s="621"/>
      <c r="DW186" s="621"/>
      <c r="DX186" s="621"/>
      <c r="DY186" s="621"/>
      <c r="DZ186" s="621"/>
      <c r="EA186" s="621"/>
      <c r="EB186" s="621"/>
      <c r="EC186" s="621"/>
      <c r="ED186" s="621"/>
      <c r="EE186" s="621"/>
      <c r="EF186" s="621"/>
      <c r="EG186" s="621"/>
      <c r="EH186" s="621"/>
      <c r="EI186" s="621"/>
      <c r="EJ186" s="621"/>
      <c r="EK186" s="621"/>
      <c r="EL186" s="621"/>
      <c r="EM186" s="621"/>
      <c r="EN186" s="621"/>
      <c r="EO186" s="621"/>
      <c r="EP186" s="621"/>
      <c r="EQ186" s="621"/>
      <c r="ER186" s="621"/>
      <c r="ES186" s="621"/>
      <c r="ET186" s="621"/>
      <c r="EU186" s="621"/>
      <c r="EV186" s="621"/>
      <c r="EW186" s="621"/>
    </row>
    <row r="187" spans="1:153" s="54" customFormat="1" ht="12.75" x14ac:dyDescent="0.15">
      <c r="A187" s="773" t="s">
        <v>262</v>
      </c>
      <c r="B187" s="761"/>
      <c r="C187" s="761"/>
      <c r="D187" s="761"/>
      <c r="E187" s="353"/>
      <c r="F187" s="761"/>
      <c r="G187" s="761"/>
      <c r="H187" s="761"/>
      <c r="I187" s="761"/>
      <c r="J187" s="761"/>
      <c r="K187" s="761"/>
      <c r="L187" s="761"/>
      <c r="M187" s="353"/>
      <c r="N187" s="3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</row>
    <row r="188" spans="1:153" s="54" customFormat="1" ht="11.25" x14ac:dyDescent="0.15">
      <c r="A188" s="770" t="s">
        <v>1021</v>
      </c>
      <c r="B188" s="771"/>
      <c r="C188" s="771"/>
      <c r="D188" s="771"/>
      <c r="E188" s="352"/>
      <c r="F188" s="772"/>
      <c r="G188" s="772"/>
      <c r="H188" s="772"/>
      <c r="I188" s="772"/>
      <c r="J188" s="772"/>
      <c r="K188" s="772"/>
      <c r="L188" s="772"/>
      <c r="M188" s="352"/>
      <c r="N188" s="352"/>
      <c r="O188" s="53"/>
      <c r="P188" s="53"/>
      <c r="Q188" s="53"/>
      <c r="R188" s="53"/>
      <c r="S188" s="53"/>
      <c r="T188" s="53"/>
      <c r="U188" s="53"/>
      <c r="V188" s="53"/>
      <c r="W188" s="53"/>
      <c r="X188" s="53"/>
    </row>
    <row r="189" spans="1:153" s="568" customFormat="1" ht="51" customHeight="1" x14ac:dyDescent="0.15">
      <c r="A189" s="558"/>
      <c r="B189" s="555" t="s">
        <v>263</v>
      </c>
      <c r="C189" s="555" t="s">
        <v>264</v>
      </c>
      <c r="D189" s="581" t="s">
        <v>265</v>
      </c>
      <c r="E189" s="556">
        <f>VLOOKUP(B189,'Fire EN 54'!$D$5:$H$508,5,0)</f>
        <v>292</v>
      </c>
      <c r="F189" s="575" t="s">
        <v>682</v>
      </c>
      <c r="G189" s="579">
        <v>1</v>
      </c>
      <c r="H189" s="579"/>
      <c r="I189" s="579"/>
      <c r="J189" s="560" t="str">
        <f>VLOOKUP(B189,'Fire EN 54'!$D$5:$I$508,6,0)</f>
        <v>3</v>
      </c>
      <c r="K189" s="560" t="s">
        <v>600</v>
      </c>
      <c r="L189" s="647" t="s">
        <v>626</v>
      </c>
      <c r="M189" s="562">
        <f>VLOOKUP(B189,'Fire EN 54 FX 4,704'!$D$5:$L$500,9,0)</f>
        <v>8536501999</v>
      </c>
      <c r="N189" s="563" t="str">
        <f>VLOOKUP(B189,'Fire EN 54 FX 4,704'!$D$5:$O$500,12,0)</f>
        <v>0.237</v>
      </c>
    </row>
    <row r="190" spans="1:153" s="568" customFormat="1" ht="51" customHeight="1" x14ac:dyDescent="0.15">
      <c r="A190" s="558"/>
      <c r="B190" s="555" t="s">
        <v>266</v>
      </c>
      <c r="C190" s="555" t="s">
        <v>267</v>
      </c>
      <c r="D190" s="581" t="s">
        <v>268</v>
      </c>
      <c r="E190" s="556">
        <f>VLOOKUP(B190,'Fire EN 54'!$D$5:$H$508,5,0)</f>
        <v>729</v>
      </c>
      <c r="F190" s="575" t="s">
        <v>682</v>
      </c>
      <c r="G190" s="579" t="s">
        <v>3</v>
      </c>
      <c r="H190" s="579"/>
      <c r="I190" s="579"/>
      <c r="J190" s="560" t="str">
        <f>VLOOKUP(B190,'Fire EN 54'!$D$5:$I$508,6,0)</f>
        <v>3</v>
      </c>
      <c r="K190" s="560" t="s">
        <v>600</v>
      </c>
      <c r="L190" s="647" t="s">
        <v>626</v>
      </c>
      <c r="M190" s="562">
        <f>VLOOKUP(B190,'Fire EN 54 FX 4,704'!$D$5:$L$500,9,0)</f>
        <v>8536501999</v>
      </c>
      <c r="N190" s="563" t="str">
        <f>VLOOKUP(B190,'Fire EN 54 FX 4,704'!$D$5:$O$500,12,0)</f>
        <v>0.244</v>
      </c>
    </row>
    <row r="191" spans="1:153" s="648" customFormat="1" ht="33.75" customHeight="1" x14ac:dyDescent="0.15">
      <c r="A191" s="639"/>
      <c r="B191" s="640" t="s">
        <v>724</v>
      </c>
      <c r="C191" s="715" t="s">
        <v>725</v>
      </c>
      <c r="D191" s="578" t="s">
        <v>726</v>
      </c>
      <c r="E191" s="556">
        <f>VLOOKUP(B191,'Fire EN 54'!$D$5:$H$508,5,0)</f>
        <v>159</v>
      </c>
      <c r="F191" s="575" t="s">
        <v>682</v>
      </c>
      <c r="G191" s="579" t="s">
        <v>3</v>
      </c>
      <c r="H191" s="710"/>
      <c r="I191" s="710"/>
      <c r="J191" s="560" t="str">
        <f>VLOOKUP(B191,'Fire EN 54'!$D$5:$I$508,6,0)</f>
        <v>3</v>
      </c>
      <c r="K191" s="560" t="s">
        <v>600</v>
      </c>
      <c r="L191" s="647" t="s">
        <v>666</v>
      </c>
      <c r="M191" s="562">
        <f>VLOOKUP(B191,'Fire EN 54 FX 4,704'!$D$5:$L$500,9,0)</f>
        <v>70060090</v>
      </c>
      <c r="N191" s="563" t="str">
        <f>VLOOKUP(B191,'Fire EN 54 FX 4,704'!$D$5:$O$500,12,0)</f>
        <v>0.075</v>
      </c>
      <c r="O191" s="568"/>
      <c r="P191" s="568"/>
      <c r="Q191" s="568"/>
      <c r="R191" s="568"/>
      <c r="S191" s="568"/>
      <c r="T191" s="568"/>
      <c r="U191" s="568"/>
      <c r="V191" s="568"/>
      <c r="W191" s="568"/>
      <c r="X191" s="568"/>
    </row>
    <row r="192" spans="1:153" s="648" customFormat="1" ht="33.75" customHeight="1" x14ac:dyDescent="0.15">
      <c r="A192" s="639"/>
      <c r="B192" s="715" t="s">
        <v>269</v>
      </c>
      <c r="C192" s="715" t="s">
        <v>270</v>
      </c>
      <c r="D192" s="578" t="s">
        <v>271</v>
      </c>
      <c r="E192" s="556">
        <f>VLOOKUP(B192,'Fire EN 54'!$D$5:$H$508,5,0)</f>
        <v>8</v>
      </c>
      <c r="F192" s="575" t="s">
        <v>682</v>
      </c>
      <c r="G192" s="579" t="s">
        <v>3</v>
      </c>
      <c r="H192" s="579"/>
      <c r="I192" s="579"/>
      <c r="J192" s="560" t="str">
        <f>VLOOKUP(B192,'Fire EN 54'!$D$5:$I$508,6,0)</f>
        <v>3</v>
      </c>
      <c r="K192" s="560" t="s">
        <v>600</v>
      </c>
      <c r="L192" s="647" t="s">
        <v>670</v>
      </c>
      <c r="M192" s="562">
        <f>VLOOKUP(B192,'Fire EN 54 FX 4,704'!$D$5:$L$500,9,0)</f>
        <v>85319010</v>
      </c>
      <c r="N192" s="563" t="str">
        <f>VLOOKUP(B192,'Fire EN 54 FX 4,704'!$D$5:$O$500,12,0)</f>
        <v>0.017</v>
      </c>
      <c r="O192" s="568"/>
      <c r="P192" s="568"/>
      <c r="Q192" s="568"/>
      <c r="R192" s="568"/>
      <c r="S192" s="568"/>
      <c r="T192" s="568"/>
      <c r="U192" s="568"/>
      <c r="V192" s="568"/>
      <c r="W192" s="568"/>
      <c r="X192" s="568"/>
    </row>
    <row r="193" spans="1:165" s="52" customFormat="1" ht="15" customHeight="1" x14ac:dyDescent="0.15">
      <c r="A193" s="770" t="s">
        <v>1022</v>
      </c>
      <c r="B193" s="771"/>
      <c r="C193" s="771"/>
      <c r="D193" s="771"/>
      <c r="E193" s="352"/>
      <c r="F193" s="772"/>
      <c r="G193" s="772"/>
      <c r="H193" s="772"/>
      <c r="I193" s="772"/>
      <c r="J193" s="772"/>
      <c r="K193" s="772"/>
      <c r="L193" s="772"/>
      <c r="M193" s="352"/>
      <c r="N193" s="352"/>
      <c r="O193" s="43"/>
      <c r="P193" s="43"/>
      <c r="Q193" s="43"/>
      <c r="R193" s="43"/>
      <c r="S193" s="43"/>
      <c r="T193" s="43"/>
      <c r="U193" s="43"/>
      <c r="V193" s="43"/>
      <c r="W193" s="43"/>
      <c r="X193" s="43"/>
    </row>
    <row r="194" spans="1:165" s="658" customFormat="1" ht="47.25" customHeight="1" x14ac:dyDescent="0.2">
      <c r="A194" s="660"/>
      <c r="B194" s="716" t="s">
        <v>1001</v>
      </c>
      <c r="C194" s="717" t="s">
        <v>998</v>
      </c>
      <c r="D194" s="718" t="s">
        <v>1007</v>
      </c>
      <c r="E194" s="601">
        <f>VLOOKUP(B194,'Fire EN 54'!$D$5:$H$508,5,0)</f>
        <v>342</v>
      </c>
      <c r="F194" s="719" t="s">
        <v>682</v>
      </c>
      <c r="G194" s="602" t="s">
        <v>3</v>
      </c>
      <c r="H194" s="602"/>
      <c r="I194" s="602"/>
      <c r="J194" s="559" t="str">
        <f>VLOOKUP(B194,'Fire EN 54'!$D$5:$I$508,6,0)</f>
        <v>3</v>
      </c>
      <c r="K194" s="612" t="s">
        <v>600</v>
      </c>
      <c r="L194" s="720" t="s">
        <v>626</v>
      </c>
      <c r="M194" s="605">
        <f>VLOOKUP(B194,'Fire EN 54 FX 4,704'!$D$5:$L$500,9,0)</f>
        <v>8536501999</v>
      </c>
      <c r="N194" s="606" t="str">
        <f>VLOOKUP(B194,'Fire EN 54 FX 4,704'!$D$5:$O$500,12,0)</f>
        <v>0.835</v>
      </c>
      <c r="O194" s="607"/>
      <c r="P194" s="607"/>
      <c r="Q194" s="607"/>
      <c r="R194" s="607"/>
      <c r="S194" s="607"/>
      <c r="T194" s="607"/>
      <c r="U194" s="607"/>
      <c r="V194" s="607"/>
      <c r="W194" s="607"/>
      <c r="X194" s="607"/>
    </row>
    <row r="195" spans="1:165" s="658" customFormat="1" ht="47.25" customHeight="1" x14ac:dyDescent="0.2">
      <c r="A195" s="660"/>
      <c r="B195" s="716" t="s">
        <v>1002</v>
      </c>
      <c r="C195" s="717" t="s">
        <v>999</v>
      </c>
      <c r="D195" s="718" t="s">
        <v>1006</v>
      </c>
      <c r="E195" s="601">
        <f>VLOOKUP(B195,'Fire EN 54'!$D$5:$H$508,5,0)</f>
        <v>342</v>
      </c>
      <c r="F195" s="719" t="s">
        <v>682</v>
      </c>
      <c r="G195" s="602" t="s">
        <v>3</v>
      </c>
      <c r="H195" s="602"/>
      <c r="I195" s="602"/>
      <c r="J195" s="559" t="str">
        <f>VLOOKUP(B195,'Fire EN 54'!$D$5:$I$508,6,0)</f>
        <v>3</v>
      </c>
      <c r="K195" s="612" t="s">
        <v>600</v>
      </c>
      <c r="L195" s="720" t="s">
        <v>626</v>
      </c>
      <c r="M195" s="605">
        <f>VLOOKUP(B195,'Fire EN 54 FX 4,704'!$D$5:$L$500,9,0)</f>
        <v>8536501999</v>
      </c>
      <c r="N195" s="606" t="str">
        <f>VLOOKUP(B195,'Fire EN 54 FX 4,704'!$D$5:$O$500,12,0)</f>
        <v>0.183</v>
      </c>
      <c r="O195" s="607"/>
      <c r="P195" s="607"/>
      <c r="Q195" s="607"/>
      <c r="R195" s="607"/>
      <c r="S195" s="607"/>
      <c r="T195" s="607"/>
      <c r="U195" s="607"/>
      <c r="V195" s="607"/>
      <c r="W195" s="607"/>
      <c r="X195" s="607"/>
    </row>
    <row r="196" spans="1:165" s="658" customFormat="1" ht="47.25" customHeight="1" x14ac:dyDescent="0.2">
      <c r="A196" s="660"/>
      <c r="B196" s="716" t="s">
        <v>997</v>
      </c>
      <c r="C196" s="717" t="s">
        <v>996</v>
      </c>
      <c r="D196" s="600" t="s">
        <v>1005</v>
      </c>
      <c r="E196" s="601">
        <f>VLOOKUP(B196,'Fire EN 54'!$D$5:$H$508,5,0)</f>
        <v>342</v>
      </c>
      <c r="F196" s="719" t="s">
        <v>682</v>
      </c>
      <c r="G196" s="602" t="s">
        <v>3</v>
      </c>
      <c r="H196" s="602"/>
      <c r="I196" s="602"/>
      <c r="J196" s="559" t="str">
        <f>VLOOKUP(B196,'Fire EN 54'!$D$5:$I$508,6,0)</f>
        <v>3</v>
      </c>
      <c r="K196" s="612" t="s">
        <v>600</v>
      </c>
      <c r="L196" s="720" t="s">
        <v>626</v>
      </c>
      <c r="M196" s="605">
        <f>VLOOKUP(B196,'Fire EN 54 FX 4,704'!$D$5:$L$500,9,0)</f>
        <v>8536501999</v>
      </c>
      <c r="N196" s="606" t="str">
        <f>VLOOKUP(B196,'Fire EN 54 FX 4,704'!$D$5:$O$500,12,0)</f>
        <v>0.183</v>
      </c>
      <c r="O196" s="607"/>
      <c r="P196" s="607"/>
      <c r="Q196" s="607"/>
      <c r="R196" s="607"/>
      <c r="S196" s="607"/>
      <c r="T196" s="607"/>
      <c r="U196" s="607"/>
      <c r="V196" s="607"/>
      <c r="W196" s="607"/>
      <c r="X196" s="607"/>
    </row>
    <row r="197" spans="1:165" s="658" customFormat="1" ht="47.25" customHeight="1" x14ac:dyDescent="0.2">
      <c r="A197" s="660"/>
      <c r="B197" s="716" t="s">
        <v>1003</v>
      </c>
      <c r="C197" s="717" t="s">
        <v>1000</v>
      </c>
      <c r="D197" s="600" t="s">
        <v>1004</v>
      </c>
      <c r="E197" s="601">
        <f>VLOOKUP(B197,'Fire EN 54'!$D$5:$H$508,5,0)</f>
        <v>342</v>
      </c>
      <c r="F197" s="719" t="s">
        <v>682</v>
      </c>
      <c r="G197" s="602" t="s">
        <v>3</v>
      </c>
      <c r="H197" s="602"/>
      <c r="I197" s="602"/>
      <c r="J197" s="559" t="str">
        <f>VLOOKUP(B197,'Fire EN 54'!$D$5:$I$508,6,0)</f>
        <v>3</v>
      </c>
      <c r="K197" s="612" t="s">
        <v>600</v>
      </c>
      <c r="L197" s="720" t="s">
        <v>626</v>
      </c>
      <c r="M197" s="605">
        <f>VLOOKUP(B197,'Fire EN 54 FX 4,704'!$D$5:$L$500,9,0)</f>
        <v>8536501999</v>
      </c>
      <c r="N197" s="606" t="str">
        <f>VLOOKUP(B197,'Fire EN 54 FX 4,704'!$D$5:$O$500,12,0)</f>
        <v>0.17</v>
      </c>
      <c r="O197" s="607"/>
      <c r="P197" s="607"/>
      <c r="Q197" s="607"/>
      <c r="R197" s="607"/>
      <c r="S197" s="607"/>
      <c r="T197" s="607"/>
      <c r="U197" s="607"/>
      <c r="V197" s="607"/>
      <c r="W197" s="607"/>
      <c r="X197" s="607"/>
    </row>
    <row r="198" spans="1:165" s="658" customFormat="1" ht="47.25" customHeight="1" x14ac:dyDescent="0.2">
      <c r="A198" s="660"/>
      <c r="B198" s="716" t="s">
        <v>1009</v>
      </c>
      <c r="C198" s="717" t="s">
        <v>1008</v>
      </c>
      <c r="D198" s="600" t="s">
        <v>1010</v>
      </c>
      <c r="E198" s="601">
        <f>VLOOKUP(B198,'Fire EN 54'!$D$5:$H$508,5,0)</f>
        <v>141</v>
      </c>
      <c r="F198" s="719" t="s">
        <v>682</v>
      </c>
      <c r="G198" s="602" t="s">
        <v>3</v>
      </c>
      <c r="H198" s="602"/>
      <c r="I198" s="602"/>
      <c r="J198" s="559" t="str">
        <f>VLOOKUP(B198,'Fire EN 54'!$D$5:$I$508,6,0)</f>
        <v>3</v>
      </c>
      <c r="K198" s="603" t="s">
        <v>600</v>
      </c>
      <c r="L198" s="720" t="s">
        <v>626</v>
      </c>
      <c r="M198" s="605">
        <f>VLOOKUP(B198,'Fire EN 54 FX 4,704'!$D$5:$L$500,9,0)</f>
        <v>3926909790</v>
      </c>
      <c r="N198" s="606" t="str">
        <f>VLOOKUP(B198,'Fire EN 54 FX 4,704'!$D$5:$O$500,12,0)</f>
        <v>0.175</v>
      </c>
      <c r="O198" s="607"/>
      <c r="P198" s="607"/>
      <c r="Q198" s="607"/>
      <c r="R198" s="607"/>
      <c r="S198" s="607"/>
      <c r="T198" s="607"/>
      <c r="U198" s="607"/>
      <c r="V198" s="607"/>
      <c r="W198" s="607"/>
      <c r="X198" s="607"/>
    </row>
    <row r="199" spans="1:165" s="658" customFormat="1" ht="47.25" customHeight="1" x14ac:dyDescent="0.2">
      <c r="A199" s="721"/>
      <c r="B199" s="573" t="s">
        <v>1013</v>
      </c>
      <c r="C199" s="715" t="s">
        <v>1011</v>
      </c>
      <c r="D199" s="578" t="s">
        <v>1012</v>
      </c>
      <c r="E199" s="601">
        <f>VLOOKUP(B199,'Fire EN 54'!$D$5:$H$508,5,0)</f>
        <v>235</v>
      </c>
      <c r="F199" s="575" t="s">
        <v>682</v>
      </c>
      <c r="G199" s="579" t="s">
        <v>3</v>
      </c>
      <c r="H199" s="710" t="s">
        <v>1014</v>
      </c>
      <c r="I199" s="579"/>
      <c r="J199" s="559" t="str">
        <f>VLOOKUP(B199,'Fire EN 54'!$D$5:$I$508,6,0)</f>
        <v>3</v>
      </c>
      <c r="K199" s="560" t="s">
        <v>600</v>
      </c>
      <c r="L199" s="647" t="s">
        <v>626</v>
      </c>
      <c r="M199" s="605">
        <f>VLOOKUP(B199,'Fire EN 54 FX 4,704'!$D$5:$L$500,9,0)</f>
        <v>70060090</v>
      </c>
      <c r="N199" s="606" t="str">
        <f>VLOOKUP(B199,'Fire EN 54 FX 4,704'!$D$5:$O$500,12,0)</f>
        <v>0.07</v>
      </c>
      <c r="O199" s="607"/>
      <c r="P199" s="607"/>
      <c r="Q199" s="607"/>
      <c r="R199" s="607"/>
      <c r="S199" s="607"/>
      <c r="T199" s="607"/>
      <c r="U199" s="607"/>
      <c r="V199" s="607"/>
      <c r="W199" s="607"/>
      <c r="X199" s="607"/>
    </row>
    <row r="200" spans="1:165" s="658" customFormat="1" ht="31.5" customHeight="1" x14ac:dyDescent="0.2">
      <c r="A200" s="610"/>
      <c r="B200" s="722" t="s">
        <v>1019</v>
      </c>
      <c r="C200" s="717" t="s">
        <v>1015</v>
      </c>
      <c r="D200" s="600" t="s">
        <v>1016</v>
      </c>
      <c r="E200" s="601">
        <f>VLOOKUP(B200,'Fire EN 54'!$D$5:$H$508,5,0)</f>
        <v>6</v>
      </c>
      <c r="F200" s="719" t="s">
        <v>682</v>
      </c>
      <c r="G200" s="602" t="s">
        <v>3</v>
      </c>
      <c r="H200" s="602"/>
      <c r="I200" s="602"/>
      <c r="J200" s="559" t="str">
        <f>VLOOKUP(B200,'Fire EN 54'!$D$5:$I$508,6,0)</f>
        <v>3</v>
      </c>
      <c r="K200" s="603" t="s">
        <v>600</v>
      </c>
      <c r="L200" s="720" t="s">
        <v>626</v>
      </c>
      <c r="M200" s="605">
        <f>VLOOKUP(B200,'Fire EN 54 FX 4,704'!$D$5:$L$500,9,0)</f>
        <v>3926909790</v>
      </c>
      <c r="N200" s="606" t="str">
        <f>VLOOKUP(B200,'Fire EN 54 FX 4,704'!$D$5:$O$500,12,0)</f>
        <v>0.001</v>
      </c>
      <c r="O200" s="607"/>
      <c r="P200" s="607"/>
      <c r="Q200" s="607"/>
      <c r="R200" s="607"/>
      <c r="S200" s="607"/>
      <c r="T200" s="607"/>
      <c r="U200" s="607"/>
      <c r="V200" s="607"/>
      <c r="W200" s="607"/>
      <c r="X200" s="607"/>
    </row>
    <row r="201" spans="1:165" s="658" customFormat="1" ht="30.75" customHeight="1" x14ac:dyDescent="0.2">
      <c r="A201" s="721"/>
      <c r="B201" s="722" t="s">
        <v>1020</v>
      </c>
      <c r="C201" s="717" t="s">
        <v>1017</v>
      </c>
      <c r="D201" s="600" t="s">
        <v>1018</v>
      </c>
      <c r="E201" s="601">
        <f>VLOOKUP(B201,'Fire EN 54'!$D$5:$H$508,5,0)</f>
        <v>86</v>
      </c>
      <c r="F201" s="719" t="s">
        <v>682</v>
      </c>
      <c r="G201" s="602" t="s">
        <v>229</v>
      </c>
      <c r="H201" s="661" t="s">
        <v>1014</v>
      </c>
      <c r="I201" s="723"/>
      <c r="J201" s="559" t="str">
        <f>VLOOKUP(B201,'Fire EN 54'!$D$5:$I$508,6,0)</f>
        <v>3</v>
      </c>
      <c r="K201" s="603" t="s">
        <v>600</v>
      </c>
      <c r="L201" s="720" t="s">
        <v>626</v>
      </c>
      <c r="M201" s="605">
        <f>VLOOKUP(B201,'Fire EN 54 FX 4,704'!$D$5:$L$500,9,0)</f>
        <v>3926909790</v>
      </c>
      <c r="N201" s="606" t="str">
        <f>VLOOKUP(B201,'Fire EN 54 FX 4,704'!$D$5:$O$500,12,0)</f>
        <v>0.099</v>
      </c>
      <c r="O201" s="607"/>
      <c r="P201" s="607"/>
      <c r="Q201" s="607"/>
      <c r="R201" s="607"/>
      <c r="S201" s="607"/>
      <c r="T201" s="607"/>
      <c r="U201" s="607"/>
      <c r="V201" s="607"/>
      <c r="W201" s="607"/>
      <c r="X201" s="607"/>
    </row>
    <row r="202" spans="1:165" s="52" customFormat="1" ht="12.75" x14ac:dyDescent="0.15">
      <c r="A202" s="773" t="s">
        <v>272</v>
      </c>
      <c r="B202" s="761"/>
      <c r="C202" s="761"/>
      <c r="D202" s="761"/>
      <c r="E202" s="353"/>
      <c r="F202" s="761"/>
      <c r="G202" s="761"/>
      <c r="H202" s="761"/>
      <c r="I202" s="761"/>
      <c r="J202" s="761"/>
      <c r="K202" s="761"/>
      <c r="L202" s="761"/>
      <c r="M202" s="353"/>
      <c r="N202" s="353"/>
      <c r="O202" s="43"/>
      <c r="P202" s="43"/>
      <c r="Q202" s="43"/>
      <c r="R202" s="43"/>
      <c r="S202" s="43"/>
      <c r="T202" s="43"/>
      <c r="U202" s="43"/>
      <c r="V202" s="43"/>
      <c r="W202" s="43"/>
      <c r="X202" s="43"/>
    </row>
    <row r="203" spans="1:165" s="52" customFormat="1" ht="15" customHeight="1" x14ac:dyDescent="0.15">
      <c r="A203" s="770" t="s">
        <v>2768</v>
      </c>
      <c r="B203" s="771"/>
      <c r="C203" s="771"/>
      <c r="D203" s="771"/>
      <c r="E203" s="352"/>
      <c r="F203" s="772"/>
      <c r="G203" s="772"/>
      <c r="H203" s="772"/>
      <c r="I203" s="772"/>
      <c r="J203" s="772"/>
      <c r="K203" s="772"/>
      <c r="L203" s="772"/>
      <c r="M203" s="352"/>
      <c r="N203" s="352"/>
      <c r="O203" s="43"/>
      <c r="P203" s="43"/>
      <c r="Q203" s="43"/>
      <c r="R203" s="43"/>
      <c r="S203" s="43"/>
      <c r="T203" s="43"/>
      <c r="U203" s="43"/>
      <c r="V203" s="43"/>
      <c r="W203" s="43"/>
      <c r="X203" s="43"/>
    </row>
    <row r="204" spans="1:165" s="568" customFormat="1" ht="51" customHeight="1" x14ac:dyDescent="0.15">
      <c r="A204" s="558"/>
      <c r="B204" s="555" t="s">
        <v>277</v>
      </c>
      <c r="C204" s="555" t="s">
        <v>278</v>
      </c>
      <c r="D204" s="578" t="s">
        <v>633</v>
      </c>
      <c r="E204" s="556">
        <f>VLOOKUP(B204,'Fire EN 54'!$D$5:$H$508,5,0)</f>
        <v>955</v>
      </c>
      <c r="F204" s="575" t="s">
        <v>682</v>
      </c>
      <c r="G204" s="559">
        <v>1</v>
      </c>
      <c r="H204" s="559"/>
      <c r="I204" s="559"/>
      <c r="J204" s="559" t="str">
        <f>VLOOKUP(B204,'Fire EN 54'!$D$5:$I$508,6,0)</f>
        <v>5</v>
      </c>
      <c r="K204" s="561" t="s">
        <v>600</v>
      </c>
      <c r="L204" s="724" t="s">
        <v>626</v>
      </c>
      <c r="M204" s="562">
        <f>VLOOKUP(B204,'Fire EN 54 FX 4,704'!$D$5:$L$500,9,0)</f>
        <v>8517620000</v>
      </c>
      <c r="N204" s="563" t="str">
        <f>VLOOKUP(B204,'Fire EN 54 FX 4,704'!$D$5:$O$500,12,0)</f>
        <v>0.5</v>
      </c>
    </row>
    <row r="205" spans="1:165" s="568" customFormat="1" ht="51" customHeight="1" x14ac:dyDescent="0.15">
      <c r="A205" s="558"/>
      <c r="B205" s="555" t="s">
        <v>279</v>
      </c>
      <c r="C205" s="555" t="s">
        <v>280</v>
      </c>
      <c r="D205" s="578" t="s">
        <v>634</v>
      </c>
      <c r="E205" s="556">
        <f>VLOOKUP(B205,'Fire EN 54'!$D$5:$H$508,5,0)</f>
        <v>868</v>
      </c>
      <c r="F205" s="575" t="s">
        <v>682</v>
      </c>
      <c r="G205" s="560" t="s">
        <v>3</v>
      </c>
      <c r="H205" s="560"/>
      <c r="I205" s="560"/>
      <c r="J205" s="559" t="str">
        <f>VLOOKUP(B205,'Fire EN 54'!$D$5:$I$508,6,0)</f>
        <v>5</v>
      </c>
      <c r="K205" s="561" t="s">
        <v>600</v>
      </c>
      <c r="L205" s="561" t="s">
        <v>626</v>
      </c>
      <c r="M205" s="562">
        <f>VLOOKUP(B205,'Fire EN 54 FX 4,704'!$D$5:$L$500,9,0)</f>
        <v>8517620000</v>
      </c>
      <c r="N205" s="563" t="str">
        <f>VLOOKUP(B205,'Fire EN 54 FX 4,704'!$D$5:$O$500,12,0)</f>
        <v>0.324</v>
      </c>
    </row>
    <row r="206" spans="1:165" s="568" customFormat="1" ht="51" customHeight="1" x14ac:dyDescent="0.15">
      <c r="A206" s="558"/>
      <c r="B206" s="555" t="s">
        <v>281</v>
      </c>
      <c r="C206" s="555" t="s">
        <v>282</v>
      </c>
      <c r="D206" s="578" t="s">
        <v>283</v>
      </c>
      <c r="E206" s="556">
        <f>VLOOKUP(B206,'Fire EN 54'!$D$5:$H$508,5,0)</f>
        <v>411</v>
      </c>
      <c r="F206" s="575" t="s">
        <v>682</v>
      </c>
      <c r="G206" s="579" t="s">
        <v>3</v>
      </c>
      <c r="H206" s="579"/>
      <c r="I206" s="579"/>
      <c r="J206" s="559" t="str">
        <f>VLOOKUP(B206,'Fire EN 54'!$D$5:$I$508,6,0)</f>
        <v>5</v>
      </c>
      <c r="K206" s="561" t="s">
        <v>600</v>
      </c>
      <c r="L206" s="561" t="s">
        <v>626</v>
      </c>
      <c r="M206" s="562">
        <f>VLOOKUP(B206,'Fire EN 54 FX 4,704'!$D$5:$L$500,9,0)</f>
        <v>8517620000</v>
      </c>
      <c r="N206" s="563" t="str">
        <f>VLOOKUP(B206,'Fire EN 54 FX 4,704'!$D$5:$O$500,12,0)</f>
        <v>0.466</v>
      </c>
    </row>
    <row r="207" spans="1:165" s="726" customFormat="1" ht="51" customHeight="1" x14ac:dyDescent="0.15">
      <c r="A207" s="725"/>
      <c r="B207" s="582" t="s">
        <v>284</v>
      </c>
      <c r="C207" s="582" t="s">
        <v>285</v>
      </c>
      <c r="D207" s="578" t="s">
        <v>635</v>
      </c>
      <c r="E207" s="556">
        <f>VLOOKUP(B207,'Fire EN 54'!$D$5:$H$508,5,0)</f>
        <v>523</v>
      </c>
      <c r="F207" s="575" t="s">
        <v>682</v>
      </c>
      <c r="G207" s="560" t="s">
        <v>3</v>
      </c>
      <c r="H207" s="560"/>
      <c r="I207" s="560"/>
      <c r="J207" s="559" t="str">
        <f>VLOOKUP(B207,'Fire EN 54'!$D$5:$I$508,6,0)</f>
        <v>5</v>
      </c>
      <c r="K207" s="561" t="s">
        <v>600</v>
      </c>
      <c r="L207" s="649" t="s">
        <v>626</v>
      </c>
      <c r="M207" s="562">
        <f>VLOOKUP(B207,'Fire EN 54 FX 4,704'!$D$5:$L$500,9,0)</f>
        <v>8517620000</v>
      </c>
      <c r="N207" s="563" t="str">
        <f>VLOOKUP(B207,'Fire EN 54 FX 4,704'!$D$5:$O$500,12,0)</f>
        <v>0.116</v>
      </c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  <c r="Y207" s="564"/>
      <c r="Z207" s="564"/>
      <c r="AA207" s="564"/>
      <c r="AB207" s="564"/>
      <c r="AC207" s="564"/>
      <c r="AD207" s="564"/>
      <c r="AE207" s="564"/>
      <c r="AF207" s="564"/>
      <c r="AG207" s="564"/>
      <c r="AH207" s="564"/>
      <c r="AI207" s="564"/>
      <c r="AJ207" s="564"/>
      <c r="AK207" s="564"/>
      <c r="AL207" s="564"/>
      <c r="AM207" s="564"/>
      <c r="AN207" s="564"/>
      <c r="AO207" s="564"/>
      <c r="AP207" s="564"/>
      <c r="AQ207" s="564"/>
      <c r="AR207" s="564"/>
      <c r="AS207" s="564"/>
      <c r="AT207" s="564"/>
      <c r="AU207" s="564"/>
      <c r="AV207" s="564"/>
      <c r="AW207" s="564"/>
      <c r="AX207" s="564"/>
      <c r="AY207" s="564"/>
      <c r="AZ207" s="564"/>
      <c r="BA207" s="564"/>
      <c r="BB207" s="564"/>
      <c r="BC207" s="564"/>
      <c r="BD207" s="564"/>
      <c r="BE207" s="564"/>
      <c r="BF207" s="564"/>
      <c r="BG207" s="564"/>
      <c r="BH207" s="564"/>
      <c r="BI207" s="564"/>
      <c r="BJ207" s="564"/>
      <c r="BK207" s="564"/>
      <c r="BL207" s="564"/>
      <c r="BM207" s="564"/>
      <c r="BN207" s="564"/>
      <c r="BO207" s="564"/>
      <c r="BP207" s="564"/>
      <c r="BQ207" s="564"/>
      <c r="BR207" s="564"/>
      <c r="BS207" s="564"/>
      <c r="BT207" s="564"/>
      <c r="BU207" s="564"/>
      <c r="BV207" s="564"/>
      <c r="BW207" s="564"/>
      <c r="BX207" s="564"/>
      <c r="BY207" s="564"/>
      <c r="BZ207" s="564"/>
      <c r="CA207" s="564"/>
      <c r="CB207" s="564"/>
      <c r="CC207" s="564"/>
      <c r="CD207" s="564"/>
      <c r="CE207" s="564"/>
      <c r="CF207" s="564"/>
      <c r="CG207" s="564"/>
      <c r="CH207" s="564"/>
      <c r="CI207" s="564"/>
      <c r="CJ207" s="564"/>
      <c r="CK207" s="564"/>
      <c r="CL207" s="564"/>
      <c r="CM207" s="564"/>
      <c r="CN207" s="564"/>
      <c r="CO207" s="564"/>
      <c r="CP207" s="564"/>
      <c r="CQ207" s="564"/>
      <c r="CR207" s="564"/>
      <c r="CS207" s="564"/>
      <c r="CT207" s="564"/>
      <c r="CU207" s="564"/>
      <c r="CV207" s="564"/>
      <c r="CW207" s="564"/>
      <c r="CX207" s="564"/>
      <c r="CY207" s="564"/>
      <c r="CZ207" s="564"/>
      <c r="DA207" s="564"/>
      <c r="DB207" s="564"/>
      <c r="DC207" s="564"/>
      <c r="DD207" s="564"/>
      <c r="DE207" s="564"/>
      <c r="DF207" s="564"/>
      <c r="DG207" s="564"/>
      <c r="DH207" s="564"/>
      <c r="DI207" s="564"/>
      <c r="DJ207" s="564"/>
      <c r="DK207" s="564"/>
      <c r="DL207" s="564"/>
      <c r="DM207" s="564"/>
      <c r="DN207" s="564"/>
      <c r="DO207" s="564"/>
      <c r="DP207" s="564"/>
      <c r="DQ207" s="564"/>
      <c r="DR207" s="564"/>
      <c r="DS207" s="564"/>
      <c r="DT207" s="564"/>
      <c r="DU207" s="564"/>
      <c r="DV207" s="564"/>
      <c r="DW207" s="564"/>
      <c r="DX207" s="564"/>
      <c r="DY207" s="564"/>
      <c r="DZ207" s="564"/>
      <c r="EA207" s="564"/>
      <c r="EB207" s="564"/>
      <c r="EC207" s="564"/>
      <c r="ED207" s="564"/>
      <c r="EE207" s="564"/>
      <c r="EF207" s="564"/>
      <c r="EG207" s="564"/>
      <c r="EH207" s="564"/>
      <c r="EI207" s="564"/>
      <c r="EJ207" s="564"/>
      <c r="EK207" s="564"/>
      <c r="EL207" s="564"/>
      <c r="EM207" s="564"/>
      <c r="EN207" s="564"/>
      <c r="EO207" s="564"/>
      <c r="EP207" s="564"/>
      <c r="EQ207" s="564"/>
      <c r="ER207" s="564"/>
      <c r="ES207" s="564"/>
      <c r="ET207" s="564"/>
      <c r="EU207" s="564"/>
      <c r="EV207" s="564"/>
      <c r="EW207" s="564"/>
      <c r="EX207" s="564"/>
      <c r="EY207" s="564"/>
      <c r="EZ207" s="564"/>
      <c r="FA207" s="564"/>
      <c r="FB207" s="564"/>
      <c r="FC207" s="564"/>
      <c r="FD207" s="564"/>
      <c r="FE207" s="564"/>
      <c r="FF207" s="564"/>
      <c r="FG207" s="564"/>
      <c r="FH207" s="564"/>
      <c r="FI207" s="564"/>
    </row>
    <row r="208" spans="1:165" s="568" customFormat="1" ht="51" customHeight="1" x14ac:dyDescent="0.15">
      <c r="A208" s="558"/>
      <c r="B208" s="582" t="s">
        <v>286</v>
      </c>
      <c r="C208" s="582" t="s">
        <v>287</v>
      </c>
      <c r="D208" s="578" t="s">
        <v>636</v>
      </c>
      <c r="E208" s="556">
        <f>VLOOKUP(B208,'Fire EN 54'!$D$5:$H$508,5,0)</f>
        <v>508</v>
      </c>
      <c r="F208" s="575" t="s">
        <v>682</v>
      </c>
      <c r="G208" s="560" t="s">
        <v>3</v>
      </c>
      <c r="H208" s="560"/>
      <c r="I208" s="560"/>
      <c r="J208" s="559" t="str">
        <f>VLOOKUP(B208,'Fire EN 54'!$D$5:$I$508,6,0)</f>
        <v>5</v>
      </c>
      <c r="K208" s="561" t="s">
        <v>600</v>
      </c>
      <c r="L208" s="649" t="s">
        <v>626</v>
      </c>
      <c r="M208" s="562">
        <f>VLOOKUP(B208,'Fire EN 54 FX 4,704'!$D$5:$L$500,9,0)</f>
        <v>8517620000</v>
      </c>
      <c r="N208" s="563" t="str">
        <f>VLOOKUP(B208,'Fire EN 54 FX 4,704'!$D$5:$O$500,12,0)</f>
        <v>0.099</v>
      </c>
    </row>
    <row r="209" spans="1:153" s="568" customFormat="1" ht="51" customHeight="1" x14ac:dyDescent="0.15">
      <c r="A209" s="558"/>
      <c r="B209" s="582" t="s">
        <v>288</v>
      </c>
      <c r="C209" s="582" t="s">
        <v>289</v>
      </c>
      <c r="D209" s="578" t="s">
        <v>637</v>
      </c>
      <c r="E209" s="556">
        <f>VLOOKUP(B209,'Fire EN 54'!$D$5:$H$508,5,0)</f>
        <v>628</v>
      </c>
      <c r="F209" s="575" t="s">
        <v>682</v>
      </c>
      <c r="G209" s="560" t="s">
        <v>3</v>
      </c>
      <c r="H209" s="560"/>
      <c r="I209" s="560"/>
      <c r="J209" s="559" t="str">
        <f>VLOOKUP(B209,'Fire EN 54'!$D$5:$I$508,6,0)</f>
        <v>5</v>
      </c>
      <c r="K209" s="561" t="s">
        <v>600</v>
      </c>
      <c r="L209" s="561" t="s">
        <v>626</v>
      </c>
      <c r="M209" s="562">
        <f>VLOOKUP(B209,'Fire EN 54 FX 4,704'!$D$5:$L$500,9,0)</f>
        <v>8517620000</v>
      </c>
      <c r="N209" s="563" t="str">
        <f>VLOOKUP(B209,'Fire EN 54 FX 4,704'!$D$5:$O$500,12,0)</f>
        <v>0.306</v>
      </c>
    </row>
    <row r="210" spans="1:153" s="568" customFormat="1" ht="51" customHeight="1" x14ac:dyDescent="0.15">
      <c r="A210" s="558"/>
      <c r="B210" s="582" t="s">
        <v>290</v>
      </c>
      <c r="C210" s="582" t="s">
        <v>291</v>
      </c>
      <c r="D210" s="578" t="s">
        <v>638</v>
      </c>
      <c r="E210" s="556">
        <f>VLOOKUP(B210,'Fire EN 54'!$D$5:$H$508,5,0)</f>
        <v>508</v>
      </c>
      <c r="F210" s="575" t="s">
        <v>682</v>
      </c>
      <c r="G210" s="560" t="s">
        <v>3</v>
      </c>
      <c r="H210" s="560"/>
      <c r="I210" s="560"/>
      <c r="J210" s="559" t="str">
        <f>VLOOKUP(B210,'Fire EN 54'!$D$5:$I$508,6,0)</f>
        <v>5</v>
      </c>
      <c r="K210" s="561" t="s">
        <v>600</v>
      </c>
      <c r="L210" s="649" t="s">
        <v>626</v>
      </c>
      <c r="M210" s="562">
        <f>VLOOKUP(B210,'Fire EN 54 FX 4,704'!$D$5:$L$500,9,0)</f>
        <v>8517620000</v>
      </c>
      <c r="N210" s="563" t="str">
        <f>VLOOKUP(B210,'Fire EN 54 FX 4,704'!$D$5:$O$500,12,0)</f>
        <v>0.106</v>
      </c>
    </row>
    <row r="211" spans="1:153" s="568" customFormat="1" ht="51" customHeight="1" x14ac:dyDescent="0.15">
      <c r="A211" s="558"/>
      <c r="B211" s="582" t="s">
        <v>292</v>
      </c>
      <c r="C211" s="582" t="s">
        <v>293</v>
      </c>
      <c r="D211" s="578" t="s">
        <v>639</v>
      </c>
      <c r="E211" s="556">
        <f>VLOOKUP(B211,'Fire EN 54'!$D$5:$H$508,5,0)</f>
        <v>628</v>
      </c>
      <c r="F211" s="575" t="s">
        <v>682</v>
      </c>
      <c r="G211" s="560" t="s">
        <v>3</v>
      </c>
      <c r="H211" s="560"/>
      <c r="I211" s="560"/>
      <c r="J211" s="559" t="str">
        <f>VLOOKUP(B211,'Fire EN 54'!$D$5:$I$508,6,0)</f>
        <v>5</v>
      </c>
      <c r="K211" s="561" t="s">
        <v>600</v>
      </c>
      <c r="L211" s="561" t="s">
        <v>626</v>
      </c>
      <c r="M211" s="562">
        <f>VLOOKUP(B211,'Fire EN 54 FX 4,704'!$D$5:$L$500,9,0)</f>
        <v>8517620000</v>
      </c>
      <c r="N211" s="563" t="str">
        <f>VLOOKUP(B211,'Fire EN 54 FX 4,704'!$D$5:$O$500,12,0)</f>
        <v>0.302</v>
      </c>
    </row>
    <row r="212" spans="1:153" s="565" customFormat="1" ht="51" customHeight="1" x14ac:dyDescent="0.15">
      <c r="A212" s="553"/>
      <c r="B212" s="555" t="s">
        <v>294</v>
      </c>
      <c r="C212" s="555" t="s">
        <v>295</v>
      </c>
      <c r="D212" s="578" t="s">
        <v>640</v>
      </c>
      <c r="E212" s="556">
        <f>VLOOKUP(B212,'Fire EN 54'!$D$5:$H$508,5,0)</f>
        <v>868</v>
      </c>
      <c r="F212" s="575" t="s">
        <v>682</v>
      </c>
      <c r="G212" s="579">
        <v>1</v>
      </c>
      <c r="H212" s="579"/>
      <c r="I212" s="579"/>
      <c r="J212" s="559" t="str">
        <f>VLOOKUP(B212,'Fire EN 54'!$D$5:$I$508,6,0)</f>
        <v>5</v>
      </c>
      <c r="K212" s="561" t="s">
        <v>600</v>
      </c>
      <c r="L212" s="580" t="s">
        <v>626</v>
      </c>
      <c r="M212" s="562">
        <f>VLOOKUP(B212,'Fire EN 54 FX 4,704'!$D$5:$L$500,9,0)</f>
        <v>8517620000</v>
      </c>
      <c r="N212" s="563" t="str">
        <f>VLOOKUP(B212,'Fire EN 54 FX 4,704'!$D$5:$O$500,12,0)</f>
        <v>0.504</v>
      </c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  <c r="Y212" s="564"/>
      <c r="Z212" s="564"/>
      <c r="AA212" s="564"/>
      <c r="AB212" s="564"/>
      <c r="AC212" s="564"/>
      <c r="AD212" s="564"/>
      <c r="AE212" s="564"/>
      <c r="AF212" s="564"/>
      <c r="AG212" s="564"/>
      <c r="AH212" s="564"/>
      <c r="AI212" s="564"/>
      <c r="AJ212" s="564"/>
      <c r="AK212" s="564"/>
      <c r="AL212" s="564"/>
      <c r="AM212" s="564"/>
      <c r="AN212" s="564"/>
      <c r="AO212" s="564"/>
      <c r="AP212" s="564"/>
      <c r="AQ212" s="564"/>
      <c r="AR212" s="564"/>
      <c r="AS212" s="564"/>
      <c r="AT212" s="564"/>
      <c r="AU212" s="564"/>
      <c r="AV212" s="564"/>
      <c r="AW212" s="564"/>
      <c r="AX212" s="564"/>
      <c r="AY212" s="564"/>
      <c r="AZ212" s="564"/>
      <c r="BA212" s="564"/>
      <c r="BB212" s="564"/>
      <c r="BC212" s="564"/>
      <c r="BD212" s="564"/>
      <c r="BE212" s="564"/>
      <c r="BF212" s="564"/>
      <c r="BG212" s="564"/>
      <c r="BH212" s="564"/>
      <c r="BI212" s="564"/>
      <c r="BJ212" s="564"/>
      <c r="BK212" s="564"/>
      <c r="BL212" s="564"/>
      <c r="BM212" s="564"/>
      <c r="BN212" s="564"/>
      <c r="BO212" s="564"/>
      <c r="BP212" s="564"/>
      <c r="BQ212" s="564"/>
      <c r="BR212" s="564"/>
      <c r="BS212" s="564"/>
      <c r="BT212" s="564"/>
      <c r="BU212" s="564"/>
      <c r="BV212" s="564"/>
      <c r="BW212" s="564"/>
      <c r="BX212" s="564"/>
      <c r="BY212" s="564"/>
      <c r="BZ212" s="564"/>
      <c r="CA212" s="564"/>
      <c r="CB212" s="564"/>
      <c r="CC212" s="564"/>
      <c r="CD212" s="564"/>
      <c r="CE212" s="564"/>
      <c r="CF212" s="564"/>
      <c r="CG212" s="564"/>
      <c r="CH212" s="564"/>
      <c r="CI212" s="564"/>
      <c r="CJ212" s="564"/>
      <c r="CK212" s="564"/>
      <c r="CL212" s="564"/>
      <c r="CM212" s="564"/>
      <c r="CN212" s="564"/>
      <c r="CO212" s="564"/>
      <c r="CP212" s="564"/>
      <c r="CQ212" s="564"/>
      <c r="CR212" s="564"/>
      <c r="CS212" s="564"/>
      <c r="CT212" s="564"/>
      <c r="CU212" s="564"/>
      <c r="CV212" s="564"/>
      <c r="CW212" s="564"/>
      <c r="CX212" s="564"/>
      <c r="CY212" s="564"/>
      <c r="CZ212" s="564"/>
      <c r="DA212" s="564"/>
      <c r="DB212" s="564"/>
      <c r="DC212" s="564"/>
      <c r="DD212" s="564"/>
      <c r="DE212" s="564"/>
      <c r="DF212" s="564"/>
      <c r="DG212" s="564"/>
      <c r="DH212" s="564"/>
      <c r="DI212" s="564"/>
      <c r="DJ212" s="564"/>
      <c r="DK212" s="564"/>
      <c r="DL212" s="564"/>
      <c r="DM212" s="564"/>
      <c r="DN212" s="564"/>
      <c r="DO212" s="564"/>
      <c r="DP212" s="564"/>
      <c r="DQ212" s="564"/>
      <c r="DR212" s="564"/>
      <c r="DS212" s="564"/>
      <c r="DT212" s="564"/>
      <c r="DU212" s="564"/>
      <c r="DV212" s="564"/>
      <c r="DW212" s="564"/>
      <c r="DX212" s="564"/>
      <c r="DY212" s="564"/>
      <c r="DZ212" s="564"/>
      <c r="EA212" s="564"/>
      <c r="EB212" s="564"/>
      <c r="EC212" s="564"/>
      <c r="ED212" s="564"/>
      <c r="EE212" s="564"/>
      <c r="EF212" s="564"/>
      <c r="EG212" s="564"/>
      <c r="EH212" s="564"/>
      <c r="EI212" s="564"/>
      <c r="EJ212" s="564"/>
      <c r="EK212" s="564"/>
      <c r="EL212" s="564"/>
      <c r="EM212" s="564"/>
      <c r="EN212" s="564"/>
      <c r="EO212" s="564"/>
      <c r="EP212" s="564"/>
      <c r="EQ212" s="564"/>
      <c r="ER212" s="564"/>
      <c r="ES212" s="564"/>
      <c r="ET212" s="564"/>
      <c r="EU212" s="564"/>
      <c r="EV212" s="564"/>
      <c r="EW212" s="564"/>
    </row>
    <row r="213" spans="1:153" s="565" customFormat="1" ht="51" customHeight="1" x14ac:dyDescent="0.15">
      <c r="A213" s="553"/>
      <c r="B213" s="555" t="s">
        <v>296</v>
      </c>
      <c r="C213" s="555" t="s">
        <v>297</v>
      </c>
      <c r="D213" s="578" t="s">
        <v>641</v>
      </c>
      <c r="E213" s="556">
        <f>VLOOKUP(B213,'Fire EN 54'!$D$5:$H$508,5,0)</f>
        <v>834</v>
      </c>
      <c r="F213" s="575" t="s">
        <v>682</v>
      </c>
      <c r="G213" s="579" t="s">
        <v>3</v>
      </c>
      <c r="H213" s="579"/>
      <c r="I213" s="579"/>
      <c r="J213" s="559" t="str">
        <f>VLOOKUP(B213,'Fire EN 54'!$D$5:$I$508,6,0)</f>
        <v>5</v>
      </c>
      <c r="K213" s="561" t="s">
        <v>600</v>
      </c>
      <c r="L213" s="580" t="s">
        <v>626</v>
      </c>
      <c r="M213" s="562">
        <f>VLOOKUP(B213,'Fire EN 54 FX 4,704'!$D$5:$L$500,9,0)</f>
        <v>8517620000</v>
      </c>
      <c r="N213" s="563" t="str">
        <f>VLOOKUP(B213,'Fire EN 54 FX 4,704'!$D$5:$O$500,12,0)</f>
        <v>0.115</v>
      </c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  <c r="Y213" s="564"/>
      <c r="Z213" s="564"/>
      <c r="AA213" s="564"/>
      <c r="AB213" s="564"/>
      <c r="AC213" s="564"/>
      <c r="AD213" s="564"/>
      <c r="AE213" s="564"/>
      <c r="AF213" s="564"/>
      <c r="AG213" s="564"/>
      <c r="AH213" s="564"/>
      <c r="AI213" s="564"/>
      <c r="AJ213" s="564"/>
      <c r="AK213" s="564"/>
      <c r="AL213" s="564"/>
      <c r="AM213" s="564"/>
      <c r="AN213" s="564"/>
      <c r="AO213" s="564"/>
      <c r="AP213" s="564"/>
      <c r="AQ213" s="564"/>
      <c r="AR213" s="564"/>
      <c r="AS213" s="564"/>
      <c r="AT213" s="564"/>
      <c r="AU213" s="564"/>
      <c r="AV213" s="564"/>
      <c r="AW213" s="564"/>
      <c r="AX213" s="564"/>
      <c r="AY213" s="564"/>
      <c r="AZ213" s="564"/>
      <c r="BA213" s="564"/>
      <c r="BB213" s="564"/>
      <c r="BC213" s="564"/>
      <c r="BD213" s="564"/>
      <c r="BE213" s="564"/>
      <c r="BF213" s="564"/>
      <c r="BG213" s="564"/>
      <c r="BH213" s="564"/>
      <c r="BI213" s="564"/>
      <c r="BJ213" s="564"/>
      <c r="BK213" s="564"/>
      <c r="BL213" s="564"/>
      <c r="BM213" s="564"/>
      <c r="BN213" s="564"/>
      <c r="BO213" s="564"/>
      <c r="BP213" s="564"/>
      <c r="BQ213" s="564"/>
      <c r="BR213" s="564"/>
      <c r="BS213" s="564"/>
      <c r="BT213" s="564"/>
      <c r="BU213" s="564"/>
      <c r="BV213" s="564"/>
      <c r="BW213" s="564"/>
      <c r="BX213" s="564"/>
      <c r="BY213" s="564"/>
      <c r="BZ213" s="564"/>
      <c r="CA213" s="564"/>
      <c r="CB213" s="564"/>
      <c r="CC213" s="564"/>
      <c r="CD213" s="564"/>
      <c r="CE213" s="564"/>
      <c r="CF213" s="564"/>
      <c r="CG213" s="564"/>
      <c r="CH213" s="564"/>
      <c r="CI213" s="564"/>
      <c r="CJ213" s="564"/>
      <c r="CK213" s="564"/>
      <c r="CL213" s="564"/>
      <c r="CM213" s="564"/>
      <c r="CN213" s="564"/>
      <c r="CO213" s="564"/>
      <c r="CP213" s="564"/>
      <c r="CQ213" s="564"/>
      <c r="CR213" s="564"/>
      <c r="CS213" s="564"/>
      <c r="CT213" s="564"/>
      <c r="CU213" s="564"/>
      <c r="CV213" s="564"/>
      <c r="CW213" s="564"/>
      <c r="CX213" s="564"/>
      <c r="CY213" s="564"/>
      <c r="CZ213" s="564"/>
      <c r="DA213" s="564"/>
      <c r="DB213" s="564"/>
      <c r="DC213" s="564"/>
      <c r="DD213" s="564"/>
      <c r="DE213" s="564"/>
      <c r="DF213" s="564"/>
      <c r="DG213" s="564"/>
      <c r="DH213" s="564"/>
      <c r="DI213" s="564"/>
      <c r="DJ213" s="564"/>
      <c r="DK213" s="564"/>
      <c r="DL213" s="564"/>
      <c r="DM213" s="564"/>
      <c r="DN213" s="564"/>
      <c r="DO213" s="564"/>
      <c r="DP213" s="564"/>
      <c r="DQ213" s="564"/>
      <c r="DR213" s="564"/>
      <c r="DS213" s="564"/>
      <c r="DT213" s="564"/>
      <c r="DU213" s="564"/>
      <c r="DV213" s="564"/>
      <c r="DW213" s="564"/>
      <c r="DX213" s="564"/>
      <c r="DY213" s="564"/>
      <c r="DZ213" s="564"/>
      <c r="EA213" s="564"/>
      <c r="EB213" s="564"/>
      <c r="EC213" s="564"/>
      <c r="ED213" s="564"/>
      <c r="EE213" s="564"/>
      <c r="EF213" s="564"/>
      <c r="EG213" s="564"/>
      <c r="EH213" s="564"/>
      <c r="EI213" s="564"/>
      <c r="EJ213" s="564"/>
      <c r="EK213" s="564"/>
      <c r="EL213" s="564"/>
      <c r="EM213" s="564"/>
      <c r="EN213" s="564"/>
      <c r="EO213" s="564"/>
      <c r="EP213" s="564"/>
      <c r="EQ213" s="564"/>
      <c r="ER213" s="564"/>
      <c r="ES213" s="564"/>
      <c r="ET213" s="564"/>
      <c r="EU213" s="564"/>
      <c r="EV213" s="564"/>
      <c r="EW213" s="564"/>
    </row>
    <row r="214" spans="1:153" s="565" customFormat="1" ht="51" customHeight="1" x14ac:dyDescent="0.15">
      <c r="A214" s="553"/>
      <c r="B214" s="555" t="s">
        <v>298</v>
      </c>
      <c r="C214" s="555" t="s">
        <v>299</v>
      </c>
      <c r="D214" s="578" t="s">
        <v>300</v>
      </c>
      <c r="E214" s="556">
        <f>VLOOKUP(B214,'Fire EN 54'!$D$5:$H$508,5,0)</f>
        <v>1342</v>
      </c>
      <c r="F214" s="575" t="s">
        <v>682</v>
      </c>
      <c r="G214" s="579">
        <v>1</v>
      </c>
      <c r="H214" s="579"/>
      <c r="I214" s="579"/>
      <c r="J214" s="559" t="str">
        <f>VLOOKUP(B214,'Fire EN 54'!$D$5:$I$508,6,0)</f>
        <v>5</v>
      </c>
      <c r="K214" s="561" t="s">
        <v>600</v>
      </c>
      <c r="L214" s="580" t="s">
        <v>626</v>
      </c>
      <c r="M214" s="562">
        <f>VLOOKUP(B214,'Fire EN 54 FX 4,704'!$D$5:$L$500,9,0)</f>
        <v>8517620000</v>
      </c>
      <c r="N214" s="563" t="str">
        <f>VLOOKUP(B214,'Fire EN 54 FX 4,704'!$D$5:$O$500,12,0)</f>
        <v>0.648</v>
      </c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  <c r="Y214" s="564"/>
      <c r="Z214" s="564"/>
      <c r="AA214" s="564"/>
      <c r="AB214" s="564"/>
      <c r="AC214" s="564"/>
      <c r="AD214" s="564"/>
      <c r="AE214" s="564"/>
      <c r="AF214" s="564"/>
      <c r="AG214" s="564"/>
      <c r="AH214" s="564"/>
      <c r="AI214" s="564"/>
      <c r="AJ214" s="564"/>
      <c r="AK214" s="564"/>
      <c r="AL214" s="564"/>
      <c r="AM214" s="564"/>
      <c r="AN214" s="564"/>
      <c r="AO214" s="564"/>
      <c r="AP214" s="564"/>
      <c r="AQ214" s="564"/>
      <c r="AR214" s="564"/>
      <c r="AS214" s="564"/>
      <c r="AT214" s="564"/>
      <c r="AU214" s="564"/>
      <c r="AV214" s="564"/>
      <c r="AW214" s="564"/>
      <c r="AX214" s="564"/>
      <c r="AY214" s="564"/>
      <c r="AZ214" s="564"/>
      <c r="BA214" s="564"/>
      <c r="BB214" s="564"/>
      <c r="BC214" s="564"/>
      <c r="BD214" s="564"/>
      <c r="BE214" s="564"/>
      <c r="BF214" s="564"/>
      <c r="BG214" s="564"/>
      <c r="BH214" s="564"/>
      <c r="BI214" s="564"/>
      <c r="BJ214" s="564"/>
      <c r="BK214" s="564"/>
      <c r="BL214" s="564"/>
      <c r="BM214" s="564"/>
      <c r="BN214" s="564"/>
      <c r="BO214" s="564"/>
      <c r="BP214" s="564"/>
      <c r="BQ214" s="564"/>
      <c r="BR214" s="564"/>
      <c r="BS214" s="564"/>
      <c r="BT214" s="564"/>
      <c r="BU214" s="564"/>
      <c r="BV214" s="564"/>
      <c r="BW214" s="564"/>
      <c r="BX214" s="564"/>
      <c r="BY214" s="564"/>
      <c r="BZ214" s="564"/>
      <c r="CA214" s="564"/>
      <c r="CB214" s="564"/>
      <c r="CC214" s="564"/>
      <c r="CD214" s="564"/>
      <c r="CE214" s="564"/>
      <c r="CF214" s="564"/>
      <c r="CG214" s="564"/>
      <c r="CH214" s="564"/>
      <c r="CI214" s="564"/>
      <c r="CJ214" s="564"/>
      <c r="CK214" s="564"/>
      <c r="CL214" s="564"/>
      <c r="CM214" s="564"/>
      <c r="CN214" s="564"/>
      <c r="CO214" s="564"/>
      <c r="CP214" s="564"/>
      <c r="CQ214" s="564"/>
      <c r="CR214" s="564"/>
      <c r="CS214" s="564"/>
      <c r="CT214" s="564"/>
      <c r="CU214" s="564"/>
      <c r="CV214" s="564"/>
      <c r="CW214" s="564"/>
      <c r="CX214" s="564"/>
      <c r="CY214" s="564"/>
      <c r="CZ214" s="564"/>
      <c r="DA214" s="564"/>
      <c r="DB214" s="564"/>
      <c r="DC214" s="564"/>
      <c r="DD214" s="564"/>
      <c r="DE214" s="564"/>
      <c r="DF214" s="564"/>
      <c r="DG214" s="564"/>
      <c r="DH214" s="564"/>
      <c r="DI214" s="564"/>
      <c r="DJ214" s="564"/>
      <c r="DK214" s="564"/>
      <c r="DL214" s="564"/>
      <c r="DM214" s="564"/>
      <c r="DN214" s="564"/>
      <c r="DO214" s="564"/>
      <c r="DP214" s="564"/>
      <c r="DQ214" s="564"/>
      <c r="DR214" s="564"/>
      <c r="DS214" s="564"/>
      <c r="DT214" s="564"/>
      <c r="DU214" s="564"/>
      <c r="DV214" s="564"/>
      <c r="DW214" s="564"/>
      <c r="DX214" s="564"/>
      <c r="DY214" s="564"/>
      <c r="DZ214" s="564"/>
      <c r="EA214" s="564"/>
      <c r="EB214" s="564"/>
      <c r="EC214" s="564"/>
      <c r="ED214" s="564"/>
      <c r="EE214" s="564"/>
      <c r="EF214" s="564"/>
      <c r="EG214" s="564"/>
      <c r="EH214" s="564"/>
      <c r="EI214" s="564"/>
      <c r="EJ214" s="564"/>
      <c r="EK214" s="564"/>
      <c r="EL214" s="564"/>
      <c r="EM214" s="564"/>
      <c r="EN214" s="564"/>
      <c r="EO214" s="564"/>
      <c r="EP214" s="564"/>
      <c r="EQ214" s="564"/>
      <c r="ER214" s="564"/>
      <c r="ES214" s="564"/>
      <c r="ET214" s="564"/>
      <c r="EU214" s="564"/>
      <c r="EV214" s="564"/>
      <c r="EW214" s="564"/>
    </row>
    <row r="215" spans="1:153" s="565" customFormat="1" ht="51" customHeight="1" x14ac:dyDescent="0.15">
      <c r="A215" s="553"/>
      <c r="B215" s="555" t="s">
        <v>301</v>
      </c>
      <c r="C215" s="555" t="s">
        <v>302</v>
      </c>
      <c r="D215" s="578" t="s">
        <v>303</v>
      </c>
      <c r="E215" s="556">
        <f>VLOOKUP(B215,'Fire EN 54'!$D$5:$H$508,5,0)</f>
        <v>1069</v>
      </c>
      <c r="F215" s="575" t="s">
        <v>682</v>
      </c>
      <c r="G215" s="579">
        <v>1</v>
      </c>
      <c r="H215" s="579"/>
      <c r="I215" s="579"/>
      <c r="J215" s="559" t="str">
        <f>VLOOKUP(B215,'Fire EN 54'!$D$5:$I$508,6,0)</f>
        <v>5</v>
      </c>
      <c r="K215" s="561" t="s">
        <v>600</v>
      </c>
      <c r="L215" s="580" t="s">
        <v>626</v>
      </c>
      <c r="M215" s="562">
        <f>VLOOKUP(B215,'Fire EN 54 FX 4,704'!$D$5:$L$500,9,0)</f>
        <v>8517620000</v>
      </c>
      <c r="N215" s="563" t="str">
        <f>VLOOKUP(B215,'Fire EN 54 FX 4,704'!$D$5:$O$500,12,0)</f>
        <v>0.666</v>
      </c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  <c r="Y215" s="564"/>
      <c r="Z215" s="564"/>
      <c r="AA215" s="564"/>
      <c r="AB215" s="564"/>
      <c r="AC215" s="564"/>
      <c r="AD215" s="564"/>
      <c r="AE215" s="564"/>
      <c r="AF215" s="564"/>
      <c r="AG215" s="564"/>
      <c r="AH215" s="564"/>
      <c r="AI215" s="564"/>
      <c r="AJ215" s="564"/>
      <c r="AK215" s="564"/>
      <c r="AL215" s="564"/>
      <c r="AM215" s="564"/>
      <c r="AN215" s="564"/>
      <c r="AO215" s="564"/>
      <c r="AP215" s="564"/>
      <c r="AQ215" s="564"/>
      <c r="AR215" s="564"/>
      <c r="AS215" s="564"/>
      <c r="AT215" s="564"/>
      <c r="AU215" s="564"/>
      <c r="AV215" s="564"/>
      <c r="AW215" s="564"/>
      <c r="AX215" s="564"/>
      <c r="AY215" s="564"/>
      <c r="AZ215" s="564"/>
      <c r="BA215" s="564"/>
      <c r="BB215" s="564"/>
      <c r="BC215" s="564"/>
      <c r="BD215" s="564"/>
      <c r="BE215" s="564"/>
      <c r="BF215" s="564"/>
      <c r="BG215" s="564"/>
      <c r="BH215" s="564"/>
      <c r="BI215" s="564"/>
      <c r="BJ215" s="564"/>
      <c r="BK215" s="564"/>
      <c r="BL215" s="564"/>
      <c r="BM215" s="564"/>
      <c r="BN215" s="564"/>
      <c r="BO215" s="564"/>
      <c r="BP215" s="564"/>
      <c r="BQ215" s="564"/>
      <c r="BR215" s="564"/>
      <c r="BS215" s="564"/>
      <c r="BT215" s="564"/>
      <c r="BU215" s="564"/>
      <c r="BV215" s="564"/>
      <c r="BW215" s="564"/>
      <c r="BX215" s="564"/>
      <c r="BY215" s="564"/>
      <c r="BZ215" s="564"/>
      <c r="CA215" s="564"/>
      <c r="CB215" s="564"/>
      <c r="CC215" s="564"/>
      <c r="CD215" s="564"/>
      <c r="CE215" s="564"/>
      <c r="CF215" s="564"/>
      <c r="CG215" s="564"/>
      <c r="CH215" s="564"/>
      <c r="CI215" s="564"/>
      <c r="CJ215" s="564"/>
      <c r="CK215" s="564"/>
      <c r="CL215" s="564"/>
      <c r="CM215" s="564"/>
      <c r="CN215" s="564"/>
      <c r="CO215" s="564"/>
      <c r="CP215" s="564"/>
      <c r="CQ215" s="564"/>
      <c r="CR215" s="564"/>
      <c r="CS215" s="564"/>
      <c r="CT215" s="564"/>
      <c r="CU215" s="564"/>
      <c r="CV215" s="564"/>
      <c r="CW215" s="564"/>
      <c r="CX215" s="564"/>
      <c r="CY215" s="564"/>
      <c r="CZ215" s="564"/>
      <c r="DA215" s="564"/>
      <c r="DB215" s="564"/>
      <c r="DC215" s="564"/>
      <c r="DD215" s="564"/>
      <c r="DE215" s="564"/>
      <c r="DF215" s="564"/>
      <c r="DG215" s="564"/>
      <c r="DH215" s="564"/>
      <c r="DI215" s="564"/>
      <c r="DJ215" s="564"/>
      <c r="DK215" s="564"/>
      <c r="DL215" s="564"/>
      <c r="DM215" s="564"/>
      <c r="DN215" s="564"/>
      <c r="DO215" s="564"/>
      <c r="DP215" s="564"/>
      <c r="DQ215" s="564"/>
      <c r="DR215" s="564"/>
      <c r="DS215" s="564"/>
      <c r="DT215" s="564"/>
      <c r="DU215" s="564"/>
      <c r="DV215" s="564"/>
      <c r="DW215" s="564"/>
      <c r="DX215" s="564"/>
      <c r="DY215" s="564"/>
      <c r="DZ215" s="564"/>
      <c r="EA215" s="564"/>
      <c r="EB215" s="564"/>
      <c r="EC215" s="564"/>
      <c r="ED215" s="564"/>
      <c r="EE215" s="564"/>
      <c r="EF215" s="564"/>
      <c r="EG215" s="564"/>
      <c r="EH215" s="564"/>
      <c r="EI215" s="564"/>
      <c r="EJ215" s="564"/>
      <c r="EK215" s="564"/>
      <c r="EL215" s="564"/>
      <c r="EM215" s="564"/>
      <c r="EN215" s="564"/>
      <c r="EO215" s="564"/>
      <c r="EP215" s="564"/>
      <c r="EQ215" s="564"/>
      <c r="ER215" s="564"/>
      <c r="ES215" s="564"/>
      <c r="ET215" s="564"/>
      <c r="EU215" s="564"/>
      <c r="EV215" s="564"/>
      <c r="EW215" s="564"/>
    </row>
    <row r="216" spans="1:153" s="565" customFormat="1" ht="51" customHeight="1" x14ac:dyDescent="0.15">
      <c r="A216" s="553"/>
      <c r="B216" s="727" t="s">
        <v>304</v>
      </c>
      <c r="C216" s="727" t="s">
        <v>305</v>
      </c>
      <c r="D216" s="578" t="s">
        <v>642</v>
      </c>
      <c r="E216" s="556">
        <f>VLOOKUP(B216,'Fire EN 54'!$D$5:$H$508,5,0)</f>
        <v>911</v>
      </c>
      <c r="F216" s="575" t="s">
        <v>682</v>
      </c>
      <c r="G216" s="579" t="s">
        <v>3</v>
      </c>
      <c r="H216" s="579"/>
      <c r="I216" s="579"/>
      <c r="J216" s="559" t="str">
        <f>VLOOKUP(B216,'Fire EN 54'!$D$5:$I$508,6,0)</f>
        <v>5</v>
      </c>
      <c r="K216" s="561" t="s">
        <v>600</v>
      </c>
      <c r="L216" s="580" t="s">
        <v>626</v>
      </c>
      <c r="M216" s="562">
        <f>VLOOKUP(B216,'Fire EN 54 FX 4,704'!$D$5:$L$500,9,0)</f>
        <v>8536501999</v>
      </c>
      <c r="N216" s="563" t="str">
        <f>VLOOKUP(B216,'Fire EN 54 FX 4,704'!$D$5:$O$500,12,0)</f>
        <v>0.45</v>
      </c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  <c r="Y216" s="564"/>
      <c r="Z216" s="564"/>
      <c r="AA216" s="564"/>
      <c r="AB216" s="564"/>
      <c r="AC216" s="564"/>
      <c r="AD216" s="564"/>
      <c r="AE216" s="564"/>
      <c r="AF216" s="564"/>
      <c r="AG216" s="564"/>
      <c r="AH216" s="564"/>
      <c r="AI216" s="564"/>
      <c r="AJ216" s="564"/>
      <c r="AK216" s="564"/>
      <c r="AL216" s="564"/>
      <c r="AM216" s="564"/>
      <c r="AN216" s="564"/>
      <c r="AO216" s="564"/>
      <c r="AP216" s="564"/>
      <c r="AQ216" s="564"/>
      <c r="AR216" s="564"/>
      <c r="AS216" s="564"/>
      <c r="AT216" s="564"/>
      <c r="AU216" s="564"/>
      <c r="AV216" s="564"/>
      <c r="AW216" s="564"/>
      <c r="AX216" s="564"/>
      <c r="AY216" s="564"/>
      <c r="AZ216" s="564"/>
      <c r="BA216" s="564"/>
      <c r="BB216" s="564"/>
      <c r="BC216" s="564"/>
      <c r="BD216" s="564"/>
      <c r="BE216" s="564"/>
      <c r="BF216" s="564"/>
      <c r="BG216" s="564"/>
      <c r="BH216" s="564"/>
      <c r="BI216" s="564"/>
      <c r="BJ216" s="564"/>
      <c r="BK216" s="564"/>
      <c r="BL216" s="564"/>
      <c r="BM216" s="564"/>
      <c r="BN216" s="564"/>
      <c r="BO216" s="564"/>
      <c r="BP216" s="564"/>
      <c r="BQ216" s="564"/>
      <c r="BR216" s="564"/>
      <c r="BS216" s="564"/>
      <c r="BT216" s="564"/>
      <c r="BU216" s="564"/>
      <c r="BV216" s="564"/>
      <c r="BW216" s="564"/>
      <c r="BX216" s="564"/>
      <c r="BY216" s="564"/>
      <c r="BZ216" s="564"/>
      <c r="CA216" s="564"/>
      <c r="CB216" s="564"/>
      <c r="CC216" s="564"/>
      <c r="CD216" s="564"/>
      <c r="CE216" s="564"/>
      <c r="CF216" s="564"/>
      <c r="CG216" s="564"/>
      <c r="CH216" s="564"/>
      <c r="CI216" s="564"/>
      <c r="CJ216" s="564"/>
      <c r="CK216" s="564"/>
      <c r="CL216" s="564"/>
      <c r="CM216" s="564"/>
      <c r="CN216" s="564"/>
      <c r="CO216" s="564"/>
      <c r="CP216" s="564"/>
      <c r="CQ216" s="564"/>
      <c r="CR216" s="564"/>
      <c r="CS216" s="564"/>
      <c r="CT216" s="564"/>
      <c r="CU216" s="564"/>
      <c r="CV216" s="564"/>
      <c r="CW216" s="564"/>
      <c r="CX216" s="564"/>
      <c r="CY216" s="564"/>
      <c r="CZ216" s="564"/>
      <c r="DA216" s="564"/>
      <c r="DB216" s="564"/>
      <c r="DC216" s="564"/>
      <c r="DD216" s="564"/>
      <c r="DE216" s="564"/>
      <c r="DF216" s="564"/>
      <c r="DG216" s="564"/>
      <c r="DH216" s="564"/>
      <c r="DI216" s="564"/>
      <c r="DJ216" s="564"/>
      <c r="DK216" s="564"/>
      <c r="DL216" s="564"/>
      <c r="DM216" s="564"/>
      <c r="DN216" s="564"/>
      <c r="DO216" s="564"/>
      <c r="DP216" s="564"/>
      <c r="DQ216" s="564"/>
      <c r="DR216" s="564"/>
      <c r="DS216" s="564"/>
      <c r="DT216" s="564"/>
      <c r="DU216" s="564"/>
      <c r="DV216" s="564"/>
      <c r="DW216" s="564"/>
      <c r="DX216" s="564"/>
      <c r="DY216" s="564"/>
      <c r="DZ216" s="564"/>
      <c r="EA216" s="564"/>
      <c r="EB216" s="564"/>
      <c r="EC216" s="564"/>
      <c r="ED216" s="564"/>
      <c r="EE216" s="564"/>
      <c r="EF216" s="564"/>
      <c r="EG216" s="564"/>
      <c r="EH216" s="564"/>
      <c r="EI216" s="564"/>
      <c r="EJ216" s="564"/>
      <c r="EK216" s="564"/>
      <c r="EL216" s="564"/>
      <c r="EM216" s="564"/>
      <c r="EN216" s="564"/>
      <c r="EO216" s="564"/>
      <c r="EP216" s="564"/>
      <c r="EQ216" s="564"/>
      <c r="ER216" s="564"/>
      <c r="ES216" s="564"/>
      <c r="ET216" s="564"/>
      <c r="EU216" s="564"/>
      <c r="EV216" s="564"/>
      <c r="EW216" s="564"/>
    </row>
    <row r="217" spans="1:153" s="568" customFormat="1" ht="51" customHeight="1" x14ac:dyDescent="0.15">
      <c r="A217" s="558"/>
      <c r="B217" s="582" t="s">
        <v>306</v>
      </c>
      <c r="C217" s="582" t="s">
        <v>307</v>
      </c>
      <c r="D217" s="578" t="s">
        <v>308</v>
      </c>
      <c r="E217" s="556">
        <f>VLOOKUP(B217,'Fire EN 54'!$D$5:$H$508,5,0)</f>
        <v>35</v>
      </c>
      <c r="F217" s="575" t="s">
        <v>682</v>
      </c>
      <c r="G217" s="560" t="s">
        <v>3</v>
      </c>
      <c r="H217" s="560"/>
      <c r="I217" s="560"/>
      <c r="J217" s="559" t="str">
        <f>VLOOKUP(B217,'Fire EN 54'!$D$5:$I$508,6,0)</f>
        <v>5</v>
      </c>
      <c r="K217" s="560" t="s">
        <v>600</v>
      </c>
      <c r="L217" s="649" t="s">
        <v>626</v>
      </c>
      <c r="M217" s="562">
        <f>VLOOKUP(B217,'Fire EN 54 FX 4,704'!$D$5:$L$500,9,0)</f>
        <v>3926909790</v>
      </c>
      <c r="N217" s="563" t="str">
        <f>VLOOKUP(B217,'Fire EN 54 FX 4,704'!$D$5:$O$500,12,0)</f>
        <v>0.029</v>
      </c>
    </row>
    <row r="218" spans="1:153" s="568" customFormat="1" ht="51" customHeight="1" x14ac:dyDescent="0.15">
      <c r="A218" s="558"/>
      <c r="B218" s="582" t="s">
        <v>309</v>
      </c>
      <c r="C218" s="582" t="s">
        <v>310</v>
      </c>
      <c r="D218" s="578" t="s">
        <v>643</v>
      </c>
      <c r="E218" s="556">
        <f>VLOOKUP(B218,'Fire EN 54'!$D$5:$H$508,5,0)</f>
        <v>104</v>
      </c>
      <c r="F218" s="575" t="s">
        <v>682</v>
      </c>
      <c r="G218" s="560">
        <v>1</v>
      </c>
      <c r="H218" s="560"/>
      <c r="I218" s="560"/>
      <c r="J218" s="559" t="str">
        <f>VLOOKUP(B218,'Fire EN 54'!$D$5:$I$508,6,0)</f>
        <v>5</v>
      </c>
      <c r="K218" s="560" t="s">
        <v>600</v>
      </c>
      <c r="L218" s="649" t="s">
        <v>626</v>
      </c>
      <c r="M218" s="562">
        <f>VLOOKUP(B218,'Fire EN 54 FX 4,704'!$D$5:$L$500,9,0)</f>
        <v>3926909790</v>
      </c>
      <c r="N218" s="563" t="str">
        <f>VLOOKUP(B218,'Fire EN 54 FX 4,704'!$D$5:$O$500,12,0)</f>
        <v>0.349</v>
      </c>
    </row>
    <row r="219" spans="1:153" s="568" customFormat="1" ht="51" customHeight="1" x14ac:dyDescent="0.15">
      <c r="A219" s="558"/>
      <c r="B219" s="728" t="s">
        <v>312</v>
      </c>
      <c r="C219" s="728" t="s">
        <v>311</v>
      </c>
      <c r="D219" s="578" t="s">
        <v>644</v>
      </c>
      <c r="E219" s="556">
        <f>VLOOKUP(B219,'Fire EN 54'!$D$5:$H$508,5,0)</f>
        <v>405</v>
      </c>
      <c r="F219" s="575" t="s">
        <v>682</v>
      </c>
      <c r="G219" s="560" t="s">
        <v>3</v>
      </c>
      <c r="H219" s="560"/>
      <c r="I219" s="560"/>
      <c r="J219" s="559" t="str">
        <f>VLOOKUP(B219,'Fire EN 54'!$D$5:$I$508,6,0)</f>
        <v>5</v>
      </c>
      <c r="K219" s="561" t="s">
        <v>600</v>
      </c>
      <c r="L219" s="649" t="s">
        <v>626</v>
      </c>
      <c r="M219" s="562">
        <f>VLOOKUP(B219,'Fire EN 54 FX 4,704'!$D$5:$L$500,9,0)</f>
        <v>8537109199</v>
      </c>
      <c r="N219" s="563" t="str">
        <f>VLOOKUP(B219,'Fire EN 54 FX 4,704'!$D$5:$O$500,12,0)</f>
        <v>0.12</v>
      </c>
    </row>
    <row r="220" spans="1:153" s="568" customFormat="1" ht="51" customHeight="1" x14ac:dyDescent="0.15">
      <c r="A220" s="558"/>
      <c r="B220" s="728" t="s">
        <v>314</v>
      </c>
      <c r="C220" s="728" t="s">
        <v>313</v>
      </c>
      <c r="D220" s="578" t="s">
        <v>645</v>
      </c>
      <c r="E220" s="556">
        <f>VLOOKUP(B220,'Fire EN 54'!$D$5:$H$508,5,0)</f>
        <v>809</v>
      </c>
      <c r="F220" s="575" t="s">
        <v>682</v>
      </c>
      <c r="G220" s="560" t="s">
        <v>3</v>
      </c>
      <c r="H220" s="560"/>
      <c r="I220" s="560"/>
      <c r="J220" s="559" t="str">
        <f>VLOOKUP(B220,'Fire EN 54'!$D$5:$I$508,6,0)</f>
        <v>5</v>
      </c>
      <c r="K220" s="561" t="s">
        <v>600</v>
      </c>
      <c r="L220" s="649" t="s">
        <v>626</v>
      </c>
      <c r="M220" s="562">
        <f>VLOOKUP(B220,'Fire EN 54 FX 4,704'!$D$5:$L$500,9,0)</f>
        <v>8536501999</v>
      </c>
      <c r="N220" s="563" t="str">
        <f>VLOOKUP(B220,'Fire EN 54 FX 4,704'!$D$5:$O$500,12,0)</f>
        <v>0.48</v>
      </c>
    </row>
    <row r="221" spans="1:153" s="568" customFormat="1" ht="51" customHeight="1" x14ac:dyDescent="0.15">
      <c r="A221" s="558"/>
      <c r="B221" s="728" t="s">
        <v>316</v>
      </c>
      <c r="C221" s="728" t="s">
        <v>315</v>
      </c>
      <c r="D221" s="578" t="s">
        <v>317</v>
      </c>
      <c r="E221" s="556">
        <f>VLOOKUP(B221,'Fire EN 54'!$D$5:$H$508,5,0)</f>
        <v>742</v>
      </c>
      <c r="F221" s="575" t="s">
        <v>682</v>
      </c>
      <c r="G221" s="560" t="s">
        <v>3</v>
      </c>
      <c r="H221" s="560"/>
      <c r="I221" s="560"/>
      <c r="J221" s="559" t="str">
        <f>VLOOKUP(B221,'Fire EN 54'!$D$5:$I$508,6,0)</f>
        <v>5</v>
      </c>
      <c r="K221" s="561" t="s">
        <v>600</v>
      </c>
      <c r="L221" s="649" t="s">
        <v>626</v>
      </c>
      <c r="M221" s="562">
        <f>VLOOKUP(B221,'Fire EN 54 FX 4,704'!$D$5:$L$500,9,0)</f>
        <v>8536501999</v>
      </c>
      <c r="N221" s="563" t="str">
        <f>VLOOKUP(B221,'Fire EN 54 FX 4,704'!$D$5:$O$500,12,0)</f>
        <v>0.28</v>
      </c>
    </row>
    <row r="222" spans="1:153" s="52" customFormat="1" ht="15" customHeight="1" x14ac:dyDescent="0.15">
      <c r="A222" s="770" t="s">
        <v>2767</v>
      </c>
      <c r="B222" s="771"/>
      <c r="C222" s="771"/>
      <c r="D222" s="771"/>
      <c r="E222" s="352"/>
      <c r="F222" s="772"/>
      <c r="G222" s="772"/>
      <c r="H222" s="772"/>
      <c r="I222" s="772"/>
      <c r="J222" s="772"/>
      <c r="K222" s="772"/>
      <c r="L222" s="772"/>
      <c r="M222" s="352"/>
      <c r="N222" s="352"/>
      <c r="O222" s="43"/>
      <c r="P222" s="43"/>
      <c r="Q222" s="43"/>
      <c r="R222" s="43"/>
      <c r="S222" s="43"/>
      <c r="T222" s="43"/>
      <c r="U222" s="43"/>
      <c r="V222" s="43"/>
      <c r="W222" s="43"/>
      <c r="X222" s="43"/>
    </row>
    <row r="223" spans="1:153" s="610" customFormat="1" ht="51" customHeight="1" x14ac:dyDescent="0.2">
      <c r="A223" s="729"/>
      <c r="B223" s="729" t="s">
        <v>2747</v>
      </c>
      <c r="C223" s="729" t="s">
        <v>2746</v>
      </c>
      <c r="D223" s="729" t="s">
        <v>2769</v>
      </c>
      <c r="E223" s="601">
        <f>VLOOKUP(B223,'Fire EN 54'!$D$5:$H$508,5,0)</f>
        <v>1050</v>
      </c>
      <c r="F223" s="730" t="s">
        <v>682</v>
      </c>
      <c r="G223" s="730" t="s">
        <v>3</v>
      </c>
      <c r="H223" s="730"/>
      <c r="I223" s="730"/>
      <c r="J223" s="731" t="str">
        <f>VLOOKUP(B223,'Fire EN 54'!$D$5:$I$508,6,0)</f>
        <v>5</v>
      </c>
      <c r="L223" s="730" t="s">
        <v>625</v>
      </c>
      <c r="M223" s="605">
        <f>VLOOKUP(B223,'Fire EN 54 FX 4,704'!$D$5:$L$500,9,0)</f>
        <v>85371098</v>
      </c>
      <c r="N223" s="606" t="str">
        <f>VLOOKUP(B223,'Fire EN 54 FX 4,704'!$D$5:$O$500,12,0)</f>
        <v>0.135</v>
      </c>
    </row>
    <row r="224" spans="1:153" s="610" customFormat="1" ht="51" customHeight="1" x14ac:dyDescent="0.2">
      <c r="A224" s="729"/>
      <c r="B224" s="729" t="s">
        <v>2752</v>
      </c>
      <c r="C224" s="729" t="s">
        <v>2751</v>
      </c>
      <c r="D224" s="729" t="s">
        <v>2770</v>
      </c>
      <c r="E224" s="601">
        <f>VLOOKUP(B224,'Fire EN 54'!$D$5:$H$508,5,0)</f>
        <v>225</v>
      </c>
      <c r="F224" s="730" t="s">
        <v>682</v>
      </c>
      <c r="G224" s="730" t="s">
        <v>3</v>
      </c>
      <c r="H224" s="730"/>
      <c r="I224" s="730"/>
      <c r="J224" s="731" t="str">
        <f>VLOOKUP(B224,'Fire EN 54'!$D$5:$I$508,6,0)</f>
        <v>5</v>
      </c>
      <c r="L224" s="730" t="s">
        <v>625</v>
      </c>
      <c r="M224" s="605">
        <f>VLOOKUP(B224,'Fire EN 54 FX 4,704'!$D$5:$L$500,9,0)</f>
        <v>39269097</v>
      </c>
      <c r="N224" s="606" t="str">
        <f>VLOOKUP(B224,'Fire EN 54 FX 4,704'!$D$5:$O$500,12,0)</f>
        <v>0.317</v>
      </c>
    </row>
    <row r="225" spans="1:24" s="610" customFormat="1" ht="51" customHeight="1" x14ac:dyDescent="0.2">
      <c r="A225" s="729"/>
      <c r="B225" s="729" t="s">
        <v>2757</v>
      </c>
      <c r="C225" s="729" t="s">
        <v>2756</v>
      </c>
      <c r="D225" s="729" t="s">
        <v>2772</v>
      </c>
      <c r="E225" s="601">
        <f>VLOOKUP(B225,'Fire EN 54'!$D$5:$H$508,5,0)</f>
        <v>90</v>
      </c>
      <c r="F225" s="730" t="s">
        <v>682</v>
      </c>
      <c r="G225" s="730" t="s">
        <v>3</v>
      </c>
      <c r="H225" s="730" t="s">
        <v>2775</v>
      </c>
      <c r="I225" s="730"/>
      <c r="J225" s="731" t="str">
        <f>VLOOKUP(B225,'Fire EN 54'!$D$5:$I$508,6,0)</f>
        <v>5</v>
      </c>
      <c r="L225" s="730" t="s">
        <v>625</v>
      </c>
      <c r="M225" s="605">
        <f>VLOOKUP(B225,'Fire EN 54 FX 4,704'!$D$5:$L$500,9,0)</f>
        <v>39269097</v>
      </c>
      <c r="N225" s="606" t="str">
        <f>VLOOKUP(B225,'Fire EN 54 FX 4,704'!$D$5:$O$500,12,0)</f>
        <v>0.021</v>
      </c>
    </row>
    <row r="226" spans="1:24" s="610" customFormat="1" ht="51" customHeight="1" x14ac:dyDescent="0.2">
      <c r="A226" s="729"/>
      <c r="B226" s="729" t="s">
        <v>2763</v>
      </c>
      <c r="C226" s="729" t="s">
        <v>2762</v>
      </c>
      <c r="D226" s="729" t="s">
        <v>2773</v>
      </c>
      <c r="E226" s="601">
        <f>VLOOKUP(B226,'Fire EN 54'!$D$5:$H$508,5,0)</f>
        <v>150</v>
      </c>
      <c r="F226" s="730" t="s">
        <v>682</v>
      </c>
      <c r="G226" s="730" t="s">
        <v>3</v>
      </c>
      <c r="H226" s="730" t="s">
        <v>2771</v>
      </c>
      <c r="I226" s="730"/>
      <c r="J226" s="731" t="str">
        <f>VLOOKUP(B226,'Fire EN 54'!$D$5:$I$508,6,0)</f>
        <v>5</v>
      </c>
      <c r="L226" s="730" t="s">
        <v>625</v>
      </c>
      <c r="M226" s="605">
        <f>VLOOKUP(B226,'Fire EN 54 FX 4,704'!$D$5:$L$500,9,0)</f>
        <v>85444290</v>
      </c>
      <c r="N226" s="606" t="str">
        <f>VLOOKUP(B226,'Fire EN 54 FX 4,704'!$D$5:$O$500,12,0)</f>
        <v>0.034</v>
      </c>
    </row>
    <row r="227" spans="1:24" s="49" customFormat="1" ht="12.75" x14ac:dyDescent="0.15">
      <c r="A227" s="773" t="s">
        <v>318</v>
      </c>
      <c r="B227" s="761"/>
      <c r="C227" s="761"/>
      <c r="D227" s="761"/>
      <c r="E227" s="353"/>
      <c r="F227" s="761"/>
      <c r="G227" s="761"/>
      <c r="H227" s="761"/>
      <c r="I227" s="761"/>
      <c r="J227" s="761"/>
      <c r="K227" s="761"/>
      <c r="L227" s="761"/>
      <c r="M227" s="353"/>
      <c r="N227" s="353"/>
      <c r="O227" s="44"/>
      <c r="P227" s="44"/>
      <c r="Q227" s="44"/>
      <c r="R227" s="44"/>
      <c r="S227" s="44"/>
      <c r="T227" s="44"/>
      <c r="U227" s="44"/>
      <c r="V227" s="44"/>
      <c r="W227" s="44"/>
      <c r="X227" s="44"/>
    </row>
    <row r="228" spans="1:24" s="49" customFormat="1" ht="11.25" x14ac:dyDescent="0.15">
      <c r="A228" s="770" t="s">
        <v>986</v>
      </c>
      <c r="B228" s="771"/>
      <c r="C228" s="771"/>
      <c r="D228" s="771"/>
      <c r="E228" s="352"/>
      <c r="F228" s="772"/>
      <c r="G228" s="772"/>
      <c r="H228" s="772"/>
      <c r="I228" s="772"/>
      <c r="J228" s="772"/>
      <c r="K228" s="772"/>
      <c r="L228" s="772"/>
      <c r="M228" s="352"/>
      <c r="N228" s="352"/>
      <c r="O228" s="44"/>
      <c r="P228" s="44"/>
      <c r="Q228" s="44"/>
      <c r="R228" s="44"/>
      <c r="S228" s="44"/>
      <c r="T228" s="44"/>
      <c r="U228" s="44"/>
      <c r="V228" s="44"/>
      <c r="W228" s="44"/>
      <c r="X228" s="44"/>
    </row>
    <row r="229" spans="1:24" s="622" customFormat="1" ht="50.25" customHeight="1" x14ac:dyDescent="0.15">
      <c r="A229" s="732"/>
      <c r="B229" s="599" t="s">
        <v>992</v>
      </c>
      <c r="C229" s="599" t="s">
        <v>987</v>
      </c>
      <c r="D229" s="600" t="s">
        <v>989</v>
      </c>
      <c r="E229" s="601">
        <f>VLOOKUP(B229,'Fire EN 54'!$D$5:$H$508,5,0)</f>
        <v>1831</v>
      </c>
      <c r="F229" s="601" t="s">
        <v>682</v>
      </c>
      <c r="G229" s="602" t="s">
        <v>3</v>
      </c>
      <c r="H229" s="729" t="s">
        <v>991</v>
      </c>
      <c r="I229" s="729"/>
      <c r="J229" s="560" t="str">
        <f>VLOOKUP(B229,'Fire EN 54'!$D$5:$I$508,6,0)</f>
        <v>3</v>
      </c>
      <c r="K229" s="603" t="s">
        <v>600</v>
      </c>
      <c r="L229" s="604" t="s">
        <v>666</v>
      </c>
      <c r="M229" s="605" t="str">
        <f>VLOOKUP(B229,'Fire EN 54 FX 4,704'!$D$5:$L$500,9,0)</f>
        <v>8531103000</v>
      </c>
      <c r="N229" s="606" t="str">
        <f>VLOOKUP(B229,'Fire EN 54 FX 4,704'!$D$5:$O$500,12,0)</f>
        <v>0.473</v>
      </c>
      <c r="O229" s="621"/>
      <c r="P229" s="621"/>
      <c r="Q229" s="621"/>
      <c r="R229" s="621"/>
      <c r="S229" s="621"/>
      <c r="T229" s="621"/>
      <c r="U229" s="621"/>
      <c r="V229" s="621"/>
      <c r="W229" s="621"/>
      <c r="X229" s="621"/>
    </row>
    <row r="230" spans="1:24" s="622" customFormat="1" ht="41.25" customHeight="1" x14ac:dyDescent="0.2">
      <c r="A230" s="660"/>
      <c r="B230" s="599" t="s">
        <v>993</v>
      </c>
      <c r="C230" s="599" t="s">
        <v>988</v>
      </c>
      <c r="D230" s="600" t="s">
        <v>990</v>
      </c>
      <c r="E230" s="601">
        <f>VLOOKUP(B230,'Fire EN 54'!$D$5:$H$508,5,0)</f>
        <v>3976</v>
      </c>
      <c r="F230" s="601" t="s">
        <v>682</v>
      </c>
      <c r="G230" s="602" t="s">
        <v>3</v>
      </c>
      <c r="H230" s="729" t="s">
        <v>2715</v>
      </c>
      <c r="I230" s="729"/>
      <c r="J230" s="560" t="str">
        <f>VLOOKUP(B230,'Fire EN 54'!$D$5:$I$508,6,0)</f>
        <v>1</v>
      </c>
      <c r="K230" s="603" t="s">
        <v>600</v>
      </c>
      <c r="L230" s="604" t="s">
        <v>666</v>
      </c>
      <c r="M230" s="605" t="str">
        <f>VLOOKUP(B230,'Fire EN 54 FX 4,704'!$D$5:$L$500,9,0)</f>
        <v>8506501090</v>
      </c>
      <c r="N230" s="606" t="str">
        <f>VLOOKUP(B230,'Fire EN 54 FX 4,704'!$D$5:$O$500,12,0)</f>
        <v>0.051</v>
      </c>
      <c r="O230" s="621"/>
      <c r="P230" s="621"/>
      <c r="Q230" s="621"/>
      <c r="R230" s="621"/>
      <c r="S230" s="621"/>
      <c r="T230" s="621"/>
      <c r="U230" s="621"/>
      <c r="V230" s="621"/>
      <c r="W230" s="621"/>
      <c r="X230" s="621"/>
    </row>
    <row r="231" spans="1:24" s="52" customFormat="1" ht="10.5" customHeight="1" x14ac:dyDescent="0.15">
      <c r="A231" s="770" t="s">
        <v>319</v>
      </c>
      <c r="B231" s="771"/>
      <c r="C231" s="771"/>
      <c r="D231" s="771"/>
      <c r="E231" s="352"/>
      <c r="F231" s="772"/>
      <c r="G231" s="772"/>
      <c r="H231" s="772"/>
      <c r="I231" s="772"/>
      <c r="J231" s="772"/>
      <c r="K231" s="772"/>
      <c r="L231" s="772"/>
      <c r="M231" s="352"/>
      <c r="N231" s="352"/>
      <c r="O231" s="43"/>
      <c r="P231" s="43"/>
      <c r="Q231" s="43"/>
      <c r="R231" s="43"/>
      <c r="S231" s="43"/>
      <c r="T231" s="43"/>
      <c r="U231" s="43"/>
      <c r="V231" s="43"/>
      <c r="W231" s="43"/>
      <c r="X231" s="43"/>
    </row>
    <row r="232" spans="1:24" s="658" customFormat="1" ht="48" customHeight="1" x14ac:dyDescent="0.15">
      <c r="A232" s="732"/>
      <c r="B232" s="611" t="s">
        <v>320</v>
      </c>
      <c r="C232" s="611" t="s">
        <v>321</v>
      </c>
      <c r="D232" s="600" t="s">
        <v>322</v>
      </c>
      <c r="E232" s="601">
        <f>VLOOKUP(B232,'Fire EN 54'!$D$5:$H$508,5,0)</f>
        <v>303</v>
      </c>
      <c r="F232" s="719" t="s">
        <v>682</v>
      </c>
      <c r="G232" s="603" t="s">
        <v>3</v>
      </c>
      <c r="H232" s="732"/>
      <c r="I232" s="733"/>
      <c r="J232" s="560" t="str">
        <f>VLOOKUP(B232,'Fire EN 54'!$D$5:$I$508,6,0)</f>
        <v>3</v>
      </c>
      <c r="K232" s="603" t="s">
        <v>600</v>
      </c>
      <c r="L232" s="734" t="s">
        <v>667</v>
      </c>
      <c r="M232" s="605">
        <f>VLOOKUP(B232,'Fire EN 54 FX 4,704'!$D$5:$L$500,9,0)</f>
        <v>8531103000</v>
      </c>
      <c r="N232" s="606" t="str">
        <f>VLOOKUP(B232,'Fire EN 54 FX 4,704'!$D$5:$O$500,12,0)</f>
        <v>0.252</v>
      </c>
      <c r="O232" s="607"/>
      <c r="P232" s="607"/>
      <c r="Q232" s="607"/>
      <c r="R232" s="607"/>
      <c r="S232" s="607"/>
      <c r="T232" s="607"/>
      <c r="U232" s="607"/>
      <c r="V232" s="607"/>
      <c r="W232" s="607"/>
      <c r="X232" s="607"/>
    </row>
    <row r="233" spans="1:24" s="658" customFormat="1" ht="45.75" customHeight="1" x14ac:dyDescent="0.15">
      <c r="A233" s="732"/>
      <c r="B233" s="611" t="s">
        <v>323</v>
      </c>
      <c r="C233" s="611" t="s">
        <v>324</v>
      </c>
      <c r="D233" s="600" t="s">
        <v>325</v>
      </c>
      <c r="E233" s="601">
        <f>VLOOKUP(B233,'Fire EN 54'!$D$5:$H$508,5,0)</f>
        <v>284</v>
      </c>
      <c r="F233" s="719" t="s">
        <v>682</v>
      </c>
      <c r="G233" s="603" t="s">
        <v>3</v>
      </c>
      <c r="H233" s="732"/>
      <c r="I233" s="733"/>
      <c r="J233" s="560" t="str">
        <f>VLOOKUP(B233,'Fire EN 54'!$D$5:$I$508,6,0)</f>
        <v>3</v>
      </c>
      <c r="K233" s="603" t="s">
        <v>600</v>
      </c>
      <c r="L233" s="734" t="s">
        <v>667</v>
      </c>
      <c r="M233" s="605">
        <f>VLOOKUP(B233,'Fire EN 54 FX 4,704'!$D$5:$L$500,9,0)</f>
        <v>8531103000</v>
      </c>
      <c r="N233" s="606" t="str">
        <f>VLOOKUP(B233,'Fire EN 54 FX 4,704'!$D$5:$O$500,12,0)</f>
        <v>0.238</v>
      </c>
      <c r="O233" s="607"/>
      <c r="P233" s="607"/>
      <c r="Q233" s="607"/>
      <c r="R233" s="607"/>
      <c r="S233" s="607"/>
      <c r="T233" s="607"/>
      <c r="U233" s="607"/>
      <c r="V233" s="607"/>
      <c r="W233" s="607"/>
      <c r="X233" s="607"/>
    </row>
    <row r="234" spans="1:24" s="658" customFormat="1" ht="52.5" customHeight="1" x14ac:dyDescent="0.15">
      <c r="A234" s="732"/>
      <c r="B234" s="611" t="s">
        <v>326</v>
      </c>
      <c r="C234" s="611" t="s">
        <v>327</v>
      </c>
      <c r="D234" s="600" t="s">
        <v>328</v>
      </c>
      <c r="E234" s="601">
        <f>VLOOKUP(B234,'Fire EN 54'!$D$5:$H$508,5,0)</f>
        <v>303</v>
      </c>
      <c r="F234" s="719" t="s">
        <v>682</v>
      </c>
      <c r="G234" s="603" t="s">
        <v>3</v>
      </c>
      <c r="H234" s="732"/>
      <c r="I234" s="733"/>
      <c r="J234" s="560" t="str">
        <f>VLOOKUP(B234,'Fire EN 54'!$D$5:$I$508,6,0)</f>
        <v>3</v>
      </c>
      <c r="K234" s="603" t="s">
        <v>600</v>
      </c>
      <c r="L234" s="734" t="s">
        <v>667</v>
      </c>
      <c r="M234" s="605">
        <f>VLOOKUP(B234,'Fire EN 54 FX 4,704'!$D$5:$L$500,9,0)</f>
        <v>8531103000</v>
      </c>
      <c r="N234" s="606" t="str">
        <f>VLOOKUP(B234,'Fire EN 54 FX 4,704'!$D$5:$O$500,12,0)</f>
        <v>0.242</v>
      </c>
      <c r="O234" s="607"/>
      <c r="P234" s="607"/>
      <c r="Q234" s="607"/>
      <c r="R234" s="607"/>
      <c r="S234" s="607"/>
      <c r="T234" s="607"/>
      <c r="U234" s="607"/>
      <c r="V234" s="607"/>
      <c r="W234" s="607"/>
      <c r="X234" s="607"/>
    </row>
    <row r="235" spans="1:24" s="658" customFormat="1" ht="47.25" customHeight="1" x14ac:dyDescent="0.15">
      <c r="A235" s="732"/>
      <c r="B235" s="611" t="s">
        <v>329</v>
      </c>
      <c r="C235" s="611" t="s">
        <v>330</v>
      </c>
      <c r="D235" s="600" t="s">
        <v>331</v>
      </c>
      <c r="E235" s="601">
        <f>VLOOKUP(B235,'Fire EN 54'!$D$5:$H$508,5,0)</f>
        <v>284</v>
      </c>
      <c r="F235" s="719" t="s">
        <v>682</v>
      </c>
      <c r="G235" s="603" t="s">
        <v>3</v>
      </c>
      <c r="H235" s="732"/>
      <c r="I235" s="733"/>
      <c r="J235" s="560" t="str">
        <f>VLOOKUP(B235,'Fire EN 54'!$D$5:$I$508,6,0)</f>
        <v>3</v>
      </c>
      <c r="K235" s="603" t="s">
        <v>600</v>
      </c>
      <c r="L235" s="734" t="s">
        <v>667</v>
      </c>
      <c r="M235" s="605">
        <f>VLOOKUP(B235,'Fire EN 54 FX 4,704'!$D$5:$L$500,9,0)</f>
        <v>8531103000</v>
      </c>
      <c r="N235" s="606" t="str">
        <f>VLOOKUP(B235,'Fire EN 54 FX 4,704'!$D$5:$O$500,12,0)</f>
        <v>0.238</v>
      </c>
      <c r="O235" s="607"/>
      <c r="P235" s="607"/>
      <c r="Q235" s="607"/>
      <c r="R235" s="607"/>
      <c r="S235" s="607"/>
      <c r="T235" s="607"/>
      <c r="U235" s="607"/>
      <c r="V235" s="607"/>
      <c r="W235" s="607"/>
      <c r="X235" s="607"/>
    </row>
    <row r="236" spans="1:24" s="658" customFormat="1" ht="48" customHeight="1" x14ac:dyDescent="0.15">
      <c r="A236" s="732"/>
      <c r="B236" s="611" t="s">
        <v>332</v>
      </c>
      <c r="C236" s="611" t="s">
        <v>333</v>
      </c>
      <c r="D236" s="600" t="s">
        <v>334</v>
      </c>
      <c r="E236" s="601">
        <f>VLOOKUP(B236,'Fire EN 54'!$D$5:$H$508,5,0)</f>
        <v>652</v>
      </c>
      <c r="F236" s="719" t="s">
        <v>682</v>
      </c>
      <c r="G236" s="603" t="s">
        <v>3</v>
      </c>
      <c r="H236" s="732"/>
      <c r="I236" s="733" t="s">
        <v>776</v>
      </c>
      <c r="J236" s="560" t="str">
        <f>VLOOKUP(B236,'Fire EN 54'!$D$5:$I$508,6,0)</f>
        <v>3</v>
      </c>
      <c r="K236" s="603" t="s">
        <v>600</v>
      </c>
      <c r="L236" s="734" t="s">
        <v>667</v>
      </c>
      <c r="M236" s="605">
        <f>VLOOKUP(B236,'Fire EN 54 FX 4,704'!$D$5:$L$500,9,0)</f>
        <v>8531103000</v>
      </c>
      <c r="N236" s="606" t="str">
        <f>VLOOKUP(B236,'Fire EN 54 FX 4,704'!$D$5:$O$500,12,0)</f>
        <v>0.292</v>
      </c>
      <c r="O236" s="607"/>
      <c r="P236" s="607"/>
      <c r="Q236" s="607"/>
      <c r="R236" s="607"/>
      <c r="S236" s="607"/>
      <c r="T236" s="607"/>
      <c r="U236" s="607"/>
      <c r="V236" s="607"/>
      <c r="W236" s="607"/>
      <c r="X236" s="607"/>
    </row>
    <row r="237" spans="1:24" s="607" customFormat="1" ht="50.25" customHeight="1" x14ac:dyDescent="0.15">
      <c r="A237" s="598"/>
      <c r="B237" s="735" t="s">
        <v>335</v>
      </c>
      <c r="C237" s="735" t="s">
        <v>336</v>
      </c>
      <c r="D237" s="600" t="s">
        <v>780</v>
      </c>
      <c r="E237" s="601">
        <f>VLOOKUP(B237,'Fire EN 54'!$D$5:$H$508,5,0)</f>
        <v>748</v>
      </c>
      <c r="F237" s="719" t="s">
        <v>682</v>
      </c>
      <c r="G237" s="603" t="s">
        <v>3</v>
      </c>
      <c r="H237" s="603"/>
      <c r="I237" s="603"/>
      <c r="J237" s="560" t="str">
        <f>VLOOKUP(B237,'Fire EN 54'!$D$5:$I$508,6,0)</f>
        <v>3</v>
      </c>
      <c r="K237" s="603" t="s">
        <v>600</v>
      </c>
      <c r="L237" s="734" t="s">
        <v>667</v>
      </c>
      <c r="M237" s="605">
        <f>VLOOKUP(B237,'Fire EN 54 FX 4,704'!$D$5:$L$500,9,0)</f>
        <v>8531103000</v>
      </c>
      <c r="N237" s="606" t="str">
        <f>VLOOKUP(B237,'Fire EN 54 FX 4,704'!$D$5:$O$500,12,0)</f>
        <v>0.283</v>
      </c>
    </row>
    <row r="238" spans="1:24" s="607" customFormat="1" ht="50.25" customHeight="1" x14ac:dyDescent="0.15">
      <c r="A238" s="598"/>
      <c r="B238" s="735" t="s">
        <v>1080</v>
      </c>
      <c r="C238" s="735" t="s">
        <v>1082</v>
      </c>
      <c r="D238" s="600" t="s">
        <v>1084</v>
      </c>
      <c r="E238" s="601">
        <f>VLOOKUP(B238,'Fire EN 54'!$D$5:$H$508,5,0)</f>
        <v>2650</v>
      </c>
      <c r="F238" s="719" t="s">
        <v>682</v>
      </c>
      <c r="G238" s="603" t="s">
        <v>3</v>
      </c>
      <c r="H238" s="603"/>
      <c r="I238" s="603"/>
      <c r="J238" s="560" t="str">
        <f>VLOOKUP(B238,'Fire EN 54'!$D$5:$I$508,6,0)</f>
        <v>3</v>
      </c>
      <c r="K238" s="603" t="s">
        <v>600</v>
      </c>
      <c r="L238" s="734" t="s">
        <v>666</v>
      </c>
      <c r="M238" s="605">
        <f>VLOOKUP(B238,'Fire EN 54 FX 4,704'!$D$5:$L$500,9,0)</f>
        <v>85318070</v>
      </c>
      <c r="N238" s="606" t="str">
        <f>VLOOKUP(B238,'Fire EN 54 FX 4,704'!$D$5:$O$500,12,0)</f>
        <v>1.060</v>
      </c>
    </row>
    <row r="239" spans="1:24" s="607" customFormat="1" ht="50.25" customHeight="1" x14ac:dyDescent="0.15">
      <c r="A239" s="598"/>
      <c r="B239" s="735" t="s">
        <v>1081</v>
      </c>
      <c r="C239" s="735" t="s">
        <v>1083</v>
      </c>
      <c r="D239" s="600" t="s">
        <v>1085</v>
      </c>
      <c r="E239" s="601">
        <f>VLOOKUP(B239,'Fire EN 54'!$D$5:$H$508,5,0)</f>
        <v>1592</v>
      </c>
      <c r="F239" s="719" t="s">
        <v>682</v>
      </c>
      <c r="G239" s="603" t="s">
        <v>3</v>
      </c>
      <c r="H239" s="603"/>
      <c r="I239" s="603"/>
      <c r="J239" s="560" t="str">
        <f>VLOOKUP(B239,'Fire EN 54'!$D$5:$I$508,6,0)</f>
        <v>3</v>
      </c>
      <c r="K239" s="603" t="s">
        <v>600</v>
      </c>
      <c r="L239" s="734" t="s">
        <v>666</v>
      </c>
      <c r="M239" s="605">
        <f>VLOOKUP(B239,'Fire EN 54 FX 4,704'!$D$5:$L$500,9,0)</f>
        <v>85318070</v>
      </c>
      <c r="N239" s="606" t="str">
        <f>VLOOKUP(B239,'Fire EN 54 FX 4,704'!$D$5:$O$500,12,0)</f>
        <v>0.640</v>
      </c>
    </row>
    <row r="240" spans="1:24" s="52" customFormat="1" ht="11.25" x14ac:dyDescent="0.15">
      <c r="A240" s="770" t="s">
        <v>337</v>
      </c>
      <c r="B240" s="771"/>
      <c r="C240" s="771"/>
      <c r="D240" s="771"/>
      <c r="E240" s="352"/>
      <c r="F240" s="772"/>
      <c r="G240" s="772"/>
      <c r="H240" s="772"/>
      <c r="I240" s="772"/>
      <c r="J240" s="772"/>
      <c r="K240" s="772"/>
      <c r="L240" s="772"/>
      <c r="M240" s="352"/>
      <c r="N240" s="352"/>
      <c r="O240" s="43"/>
      <c r="P240" s="43"/>
      <c r="Q240" s="43"/>
      <c r="R240" s="43"/>
      <c r="S240" s="43"/>
      <c r="T240" s="43"/>
      <c r="U240" s="43"/>
      <c r="V240" s="43"/>
      <c r="W240" s="43"/>
      <c r="X240" s="43"/>
    </row>
    <row r="241" spans="1:153" s="742" customFormat="1" ht="42.75" customHeight="1" x14ac:dyDescent="0.15">
      <c r="A241" s="584"/>
      <c r="B241" s="737" t="s">
        <v>338</v>
      </c>
      <c r="C241" s="737" t="s">
        <v>339</v>
      </c>
      <c r="D241" s="586" t="s">
        <v>340</v>
      </c>
      <c r="E241" s="587" t="s">
        <v>2885</v>
      </c>
      <c r="F241" s="738" t="s">
        <v>682</v>
      </c>
      <c r="G241" s="739" t="s">
        <v>3</v>
      </c>
      <c r="H241" s="740" t="s">
        <v>723</v>
      </c>
      <c r="I241" s="740" t="s">
        <v>2848</v>
      </c>
      <c r="J241" s="678" t="e">
        <f>VLOOKUP(B241,'Fire EN 54'!$D$5:$I$508,6,0)</f>
        <v>#N/A</v>
      </c>
      <c r="K241" s="678" t="s">
        <v>600</v>
      </c>
      <c r="L241" s="741" t="s">
        <v>667</v>
      </c>
      <c r="M241" s="592">
        <f>VLOOKUP(B241,'Fire EN 54 FX 4,704'!$D$5:$L$500,9,0)</f>
        <v>8531103000</v>
      </c>
      <c r="N241" s="593" t="str">
        <f>VLOOKUP(B241,'Fire EN 54 FX 4,704'!$D$5:$O$500,12,0)</f>
        <v>0.222</v>
      </c>
      <c r="O241" s="594"/>
      <c r="P241" s="594"/>
      <c r="Q241" s="594"/>
      <c r="R241" s="594"/>
      <c r="S241" s="594"/>
      <c r="T241" s="594"/>
      <c r="U241" s="594"/>
      <c r="V241" s="594"/>
      <c r="W241" s="594"/>
      <c r="X241" s="594"/>
    </row>
    <row r="242" spans="1:153" s="742" customFormat="1" ht="45.75" customHeight="1" x14ac:dyDescent="0.15">
      <c r="A242" s="584"/>
      <c r="B242" s="737" t="s">
        <v>341</v>
      </c>
      <c r="C242" s="737" t="s">
        <v>342</v>
      </c>
      <c r="D242" s="586" t="s">
        <v>343</v>
      </c>
      <c r="E242" s="587" t="s">
        <v>2885</v>
      </c>
      <c r="F242" s="738" t="s">
        <v>682</v>
      </c>
      <c r="G242" s="739" t="s">
        <v>3</v>
      </c>
      <c r="H242" s="740" t="s">
        <v>723</v>
      </c>
      <c r="I242" s="740" t="s">
        <v>2848</v>
      </c>
      <c r="J242" s="678" t="e">
        <f>VLOOKUP(B242,'Fire EN 54'!$D$5:$I$508,6,0)</f>
        <v>#N/A</v>
      </c>
      <c r="K242" s="678" t="s">
        <v>600</v>
      </c>
      <c r="L242" s="741" t="s">
        <v>667</v>
      </c>
      <c r="M242" s="592">
        <f>VLOOKUP(B242,'Fire EN 54 FX 4,704'!$D$5:$L$500,9,0)</f>
        <v>8531103000</v>
      </c>
      <c r="N242" s="593" t="str">
        <f>VLOOKUP(B242,'Fire EN 54 FX 4,704'!$D$5:$O$500,12,0)</f>
        <v>0.222</v>
      </c>
      <c r="O242" s="594"/>
      <c r="P242" s="594"/>
      <c r="Q242" s="594"/>
      <c r="R242" s="594"/>
      <c r="S242" s="594"/>
      <c r="T242" s="594"/>
      <c r="U242" s="594"/>
      <c r="V242" s="594"/>
      <c r="W242" s="594"/>
      <c r="X242" s="594"/>
    </row>
    <row r="243" spans="1:153" s="565" customFormat="1" ht="51" customHeight="1" x14ac:dyDescent="0.15">
      <c r="A243" s="553"/>
      <c r="B243" s="554" t="s">
        <v>344</v>
      </c>
      <c r="C243" s="555" t="s">
        <v>345</v>
      </c>
      <c r="D243" s="578" t="s">
        <v>346</v>
      </c>
      <c r="E243" s="556">
        <f>VLOOKUP(B243,'Fire EN 54'!$D$5:$H$508,5,0)</f>
        <v>780</v>
      </c>
      <c r="F243" s="575" t="s">
        <v>682</v>
      </c>
      <c r="G243" s="560" t="s">
        <v>3</v>
      </c>
      <c r="H243" s="560"/>
      <c r="I243" s="560"/>
      <c r="J243" s="560" t="str">
        <f>VLOOKUP(B243,'Fire EN 54'!$D$5:$I$508,6,0)</f>
        <v>3</v>
      </c>
      <c r="K243" s="560" t="s">
        <v>600</v>
      </c>
      <c r="L243" s="561" t="s">
        <v>626</v>
      </c>
      <c r="M243" s="562">
        <f>VLOOKUP(B243,'Fire EN 54 FX 4,704'!$D$5:$L$500,9,0)</f>
        <v>8531103000</v>
      </c>
      <c r="N243" s="563" t="str">
        <f>VLOOKUP(B243,'Fire EN 54 FX 4,704'!$D$5:$O$500,12,0)</f>
        <v>0.215</v>
      </c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  <c r="Y243" s="564"/>
      <c r="Z243" s="564"/>
      <c r="AA243" s="564"/>
      <c r="AB243" s="564"/>
      <c r="AC243" s="564"/>
      <c r="AD243" s="564"/>
      <c r="AE243" s="564"/>
      <c r="AF243" s="564"/>
      <c r="AG243" s="564"/>
      <c r="AH243" s="564"/>
      <c r="AI243" s="564"/>
      <c r="AJ243" s="564"/>
      <c r="AK243" s="564"/>
      <c r="AL243" s="564"/>
      <c r="AM243" s="564"/>
      <c r="AN243" s="564"/>
      <c r="AO243" s="564"/>
      <c r="AP243" s="564"/>
      <c r="AQ243" s="564"/>
      <c r="AR243" s="564"/>
      <c r="AS243" s="564"/>
      <c r="AT243" s="564"/>
      <c r="AU243" s="564"/>
      <c r="AV243" s="564"/>
      <c r="AW243" s="564"/>
      <c r="AX243" s="564"/>
      <c r="AY243" s="564"/>
      <c r="AZ243" s="564"/>
      <c r="BA243" s="564"/>
      <c r="BB243" s="564"/>
      <c r="BC243" s="564"/>
      <c r="BD243" s="564"/>
      <c r="BE243" s="564"/>
      <c r="BF243" s="564"/>
      <c r="BG243" s="564"/>
      <c r="BH243" s="564"/>
      <c r="BI243" s="564"/>
      <c r="BJ243" s="564"/>
      <c r="BK243" s="564"/>
      <c r="BL243" s="564"/>
      <c r="BM243" s="564"/>
      <c r="BN243" s="564"/>
      <c r="BO243" s="564"/>
      <c r="BP243" s="564"/>
      <c r="BQ243" s="564"/>
      <c r="BR243" s="564"/>
      <c r="BS243" s="564"/>
      <c r="BT243" s="564"/>
      <c r="BU243" s="564"/>
      <c r="BV243" s="564"/>
      <c r="BW243" s="564"/>
      <c r="BX243" s="564"/>
      <c r="BY243" s="564"/>
      <c r="BZ243" s="564"/>
      <c r="CA243" s="564"/>
      <c r="CB243" s="564"/>
      <c r="CC243" s="564"/>
      <c r="CD243" s="564"/>
      <c r="CE243" s="564"/>
      <c r="CF243" s="564"/>
      <c r="CG243" s="564"/>
      <c r="CH243" s="564"/>
      <c r="CI243" s="564"/>
      <c r="CJ243" s="564"/>
      <c r="CK243" s="564"/>
      <c r="CL243" s="564"/>
      <c r="CM243" s="564"/>
      <c r="CN243" s="564"/>
      <c r="CO243" s="564"/>
      <c r="CP243" s="564"/>
      <c r="CQ243" s="564"/>
      <c r="CR243" s="564"/>
      <c r="CS243" s="564"/>
      <c r="CT243" s="564"/>
      <c r="CU243" s="564"/>
      <c r="CV243" s="564"/>
      <c r="CW243" s="564"/>
      <c r="CX243" s="564"/>
      <c r="CY243" s="564"/>
      <c r="CZ243" s="564"/>
      <c r="DA243" s="564"/>
      <c r="DB243" s="564"/>
      <c r="DC243" s="564"/>
      <c r="DD243" s="564"/>
      <c r="DE243" s="564"/>
      <c r="DF243" s="564"/>
      <c r="DG243" s="564"/>
      <c r="DH243" s="564"/>
      <c r="DI243" s="564"/>
      <c r="DJ243" s="564"/>
      <c r="DK243" s="564"/>
      <c r="DL243" s="564"/>
      <c r="DM243" s="564"/>
      <c r="DN243" s="564"/>
      <c r="DO243" s="564"/>
      <c r="DP243" s="564"/>
      <c r="DQ243" s="564"/>
      <c r="DR243" s="564"/>
      <c r="DS243" s="564"/>
      <c r="DT243" s="564"/>
      <c r="DU243" s="564"/>
      <c r="DV243" s="564"/>
      <c r="DW243" s="564"/>
      <c r="DX243" s="564"/>
      <c r="DY243" s="564"/>
      <c r="DZ243" s="564"/>
      <c r="EA243" s="564"/>
      <c r="EB243" s="564"/>
      <c r="EC243" s="564"/>
      <c r="ED243" s="564"/>
      <c r="EE243" s="564"/>
      <c r="EF243" s="564"/>
      <c r="EG243" s="564"/>
      <c r="EH243" s="564"/>
      <c r="EI243" s="564"/>
      <c r="EJ243" s="564"/>
      <c r="EK243" s="564"/>
      <c r="EL243" s="564"/>
      <c r="EM243" s="564"/>
      <c r="EN243" s="564"/>
      <c r="EO243" s="564"/>
      <c r="EP243" s="564"/>
      <c r="EQ243" s="564"/>
      <c r="ER243" s="564"/>
      <c r="ES243" s="564"/>
      <c r="ET243" s="564"/>
      <c r="EU243" s="564"/>
      <c r="EV243" s="564"/>
      <c r="EW243" s="564"/>
    </row>
    <row r="244" spans="1:153" s="565" customFormat="1" ht="51" customHeight="1" x14ac:dyDescent="0.15">
      <c r="A244" s="553"/>
      <c r="B244" s="554" t="s">
        <v>347</v>
      </c>
      <c r="C244" s="555" t="s">
        <v>348</v>
      </c>
      <c r="D244" s="578" t="s">
        <v>349</v>
      </c>
      <c r="E244" s="556">
        <f>VLOOKUP(B244,'Fire EN 54'!$D$5:$H$508,5,0)</f>
        <v>780</v>
      </c>
      <c r="F244" s="575" t="s">
        <v>682</v>
      </c>
      <c r="G244" s="560" t="s">
        <v>3</v>
      </c>
      <c r="H244" s="560"/>
      <c r="I244" s="560"/>
      <c r="J244" s="560" t="str">
        <f>VLOOKUP(B244,'Fire EN 54'!$D$5:$I$508,6,0)</f>
        <v>3</v>
      </c>
      <c r="K244" s="560" t="s">
        <v>600</v>
      </c>
      <c r="L244" s="561" t="s">
        <v>626</v>
      </c>
      <c r="M244" s="562">
        <f>VLOOKUP(B244,'Fire EN 54 FX 4,704'!$D$5:$L$500,9,0)</f>
        <v>8531103000</v>
      </c>
      <c r="N244" s="563" t="str">
        <f>VLOOKUP(B244,'Fire EN 54 FX 4,704'!$D$5:$O$500,12,0)</f>
        <v>0.215</v>
      </c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  <c r="Y244" s="564"/>
      <c r="Z244" s="564"/>
      <c r="AA244" s="564"/>
      <c r="AB244" s="564"/>
      <c r="AC244" s="564"/>
      <c r="AD244" s="564"/>
      <c r="AE244" s="564"/>
      <c r="AF244" s="564"/>
      <c r="AG244" s="564"/>
      <c r="AH244" s="564"/>
      <c r="AI244" s="564"/>
      <c r="AJ244" s="564"/>
      <c r="AK244" s="564"/>
      <c r="AL244" s="564"/>
      <c r="AM244" s="564"/>
      <c r="AN244" s="564"/>
      <c r="AO244" s="564"/>
      <c r="AP244" s="564"/>
      <c r="AQ244" s="564"/>
      <c r="AR244" s="564"/>
      <c r="AS244" s="564"/>
      <c r="AT244" s="564"/>
      <c r="AU244" s="564"/>
      <c r="AV244" s="564"/>
      <c r="AW244" s="564"/>
      <c r="AX244" s="564"/>
      <c r="AY244" s="564"/>
      <c r="AZ244" s="564"/>
      <c r="BA244" s="564"/>
      <c r="BB244" s="564"/>
      <c r="BC244" s="564"/>
      <c r="BD244" s="564"/>
      <c r="BE244" s="564"/>
      <c r="BF244" s="564"/>
      <c r="BG244" s="564"/>
      <c r="BH244" s="564"/>
      <c r="BI244" s="564"/>
      <c r="BJ244" s="564"/>
      <c r="BK244" s="564"/>
      <c r="BL244" s="564"/>
      <c r="BM244" s="564"/>
      <c r="BN244" s="564"/>
      <c r="BO244" s="564"/>
      <c r="BP244" s="564"/>
      <c r="BQ244" s="564"/>
      <c r="BR244" s="564"/>
      <c r="BS244" s="564"/>
      <c r="BT244" s="564"/>
      <c r="BU244" s="564"/>
      <c r="BV244" s="564"/>
      <c r="BW244" s="564"/>
      <c r="BX244" s="564"/>
      <c r="BY244" s="564"/>
      <c r="BZ244" s="564"/>
      <c r="CA244" s="564"/>
      <c r="CB244" s="564"/>
      <c r="CC244" s="564"/>
      <c r="CD244" s="564"/>
      <c r="CE244" s="564"/>
      <c r="CF244" s="564"/>
      <c r="CG244" s="564"/>
      <c r="CH244" s="564"/>
      <c r="CI244" s="564"/>
      <c r="CJ244" s="564"/>
      <c r="CK244" s="564"/>
      <c r="CL244" s="564"/>
      <c r="CM244" s="564"/>
      <c r="CN244" s="564"/>
      <c r="CO244" s="564"/>
      <c r="CP244" s="564"/>
      <c r="CQ244" s="564"/>
      <c r="CR244" s="564"/>
      <c r="CS244" s="564"/>
      <c r="CT244" s="564"/>
      <c r="CU244" s="564"/>
      <c r="CV244" s="564"/>
      <c r="CW244" s="564"/>
      <c r="CX244" s="564"/>
      <c r="CY244" s="564"/>
      <c r="CZ244" s="564"/>
      <c r="DA244" s="564"/>
      <c r="DB244" s="564"/>
      <c r="DC244" s="564"/>
      <c r="DD244" s="564"/>
      <c r="DE244" s="564"/>
      <c r="DF244" s="564"/>
      <c r="DG244" s="564"/>
      <c r="DH244" s="564"/>
      <c r="DI244" s="564"/>
      <c r="DJ244" s="564"/>
      <c r="DK244" s="564"/>
      <c r="DL244" s="564"/>
      <c r="DM244" s="564"/>
      <c r="DN244" s="564"/>
      <c r="DO244" s="564"/>
      <c r="DP244" s="564"/>
      <c r="DQ244" s="564"/>
      <c r="DR244" s="564"/>
      <c r="DS244" s="564"/>
      <c r="DT244" s="564"/>
      <c r="DU244" s="564"/>
      <c r="DV244" s="564"/>
      <c r="DW244" s="564"/>
      <c r="DX244" s="564"/>
      <c r="DY244" s="564"/>
      <c r="DZ244" s="564"/>
      <c r="EA244" s="564"/>
      <c r="EB244" s="564"/>
      <c r="EC244" s="564"/>
      <c r="ED244" s="564"/>
      <c r="EE244" s="564"/>
      <c r="EF244" s="564"/>
      <c r="EG244" s="564"/>
      <c r="EH244" s="564"/>
      <c r="EI244" s="564"/>
      <c r="EJ244" s="564"/>
      <c r="EK244" s="564"/>
      <c r="EL244" s="564"/>
      <c r="EM244" s="564"/>
      <c r="EN244" s="564"/>
      <c r="EO244" s="564"/>
      <c r="EP244" s="564"/>
      <c r="EQ244" s="564"/>
      <c r="ER244" s="564"/>
      <c r="ES244" s="564"/>
      <c r="ET244" s="564"/>
      <c r="EU244" s="564"/>
      <c r="EV244" s="564"/>
      <c r="EW244" s="564"/>
    </row>
    <row r="245" spans="1:153" s="565" customFormat="1" ht="51" customHeight="1" x14ac:dyDescent="0.15">
      <c r="A245" s="553"/>
      <c r="B245" s="554" t="s">
        <v>350</v>
      </c>
      <c r="C245" s="555" t="s">
        <v>351</v>
      </c>
      <c r="D245" s="578" t="s">
        <v>352</v>
      </c>
      <c r="E245" s="556">
        <f>VLOOKUP(B245,'Fire EN 54'!$D$5:$H$508,5,0)</f>
        <v>819</v>
      </c>
      <c r="F245" s="575" t="s">
        <v>682</v>
      </c>
      <c r="G245" s="560" t="s">
        <v>3</v>
      </c>
      <c r="H245" s="560"/>
      <c r="I245" s="560"/>
      <c r="J245" s="560" t="str">
        <f>VLOOKUP(B245,'Fire EN 54'!$D$5:$I$508,6,0)</f>
        <v>3</v>
      </c>
      <c r="K245" s="560" t="s">
        <v>600</v>
      </c>
      <c r="L245" s="561" t="s">
        <v>626</v>
      </c>
      <c r="M245" s="562">
        <f>VLOOKUP(B245,'Fire EN 54 FX 4,704'!$D$5:$L$500,9,0)</f>
        <v>8531103000</v>
      </c>
      <c r="N245" s="563" t="str">
        <f>VLOOKUP(B245,'Fire EN 54 FX 4,704'!$D$5:$O$500,12,0)</f>
        <v>0.245</v>
      </c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  <c r="Y245" s="564"/>
      <c r="Z245" s="564"/>
      <c r="AA245" s="564"/>
      <c r="AB245" s="564"/>
      <c r="AC245" s="564"/>
      <c r="AD245" s="564"/>
      <c r="AE245" s="564"/>
      <c r="AF245" s="564"/>
      <c r="AG245" s="564"/>
      <c r="AH245" s="564"/>
      <c r="AI245" s="564"/>
      <c r="AJ245" s="564"/>
      <c r="AK245" s="564"/>
      <c r="AL245" s="564"/>
      <c r="AM245" s="564"/>
      <c r="AN245" s="564"/>
      <c r="AO245" s="564"/>
      <c r="AP245" s="564"/>
      <c r="AQ245" s="564"/>
      <c r="AR245" s="564"/>
      <c r="AS245" s="564"/>
      <c r="AT245" s="564"/>
      <c r="AU245" s="564"/>
      <c r="AV245" s="564"/>
      <c r="AW245" s="564"/>
      <c r="AX245" s="564"/>
      <c r="AY245" s="564"/>
      <c r="AZ245" s="564"/>
      <c r="BA245" s="564"/>
      <c r="BB245" s="564"/>
      <c r="BC245" s="564"/>
      <c r="BD245" s="564"/>
      <c r="BE245" s="564"/>
      <c r="BF245" s="564"/>
      <c r="BG245" s="564"/>
      <c r="BH245" s="564"/>
      <c r="BI245" s="564"/>
      <c r="BJ245" s="564"/>
      <c r="BK245" s="564"/>
      <c r="BL245" s="564"/>
      <c r="BM245" s="564"/>
      <c r="BN245" s="564"/>
      <c r="BO245" s="564"/>
      <c r="BP245" s="564"/>
      <c r="BQ245" s="564"/>
      <c r="BR245" s="564"/>
      <c r="BS245" s="564"/>
      <c r="BT245" s="564"/>
      <c r="BU245" s="564"/>
      <c r="BV245" s="564"/>
      <c r="BW245" s="564"/>
      <c r="BX245" s="564"/>
      <c r="BY245" s="564"/>
      <c r="BZ245" s="564"/>
      <c r="CA245" s="564"/>
      <c r="CB245" s="564"/>
      <c r="CC245" s="564"/>
      <c r="CD245" s="564"/>
      <c r="CE245" s="564"/>
      <c r="CF245" s="564"/>
      <c r="CG245" s="564"/>
      <c r="CH245" s="564"/>
      <c r="CI245" s="564"/>
      <c r="CJ245" s="564"/>
      <c r="CK245" s="564"/>
      <c r="CL245" s="564"/>
      <c r="CM245" s="564"/>
      <c r="CN245" s="564"/>
      <c r="CO245" s="564"/>
      <c r="CP245" s="564"/>
      <c r="CQ245" s="564"/>
      <c r="CR245" s="564"/>
      <c r="CS245" s="564"/>
      <c r="CT245" s="564"/>
      <c r="CU245" s="564"/>
      <c r="CV245" s="564"/>
      <c r="CW245" s="564"/>
      <c r="CX245" s="564"/>
      <c r="CY245" s="564"/>
      <c r="CZ245" s="564"/>
      <c r="DA245" s="564"/>
      <c r="DB245" s="564"/>
      <c r="DC245" s="564"/>
      <c r="DD245" s="564"/>
      <c r="DE245" s="564"/>
      <c r="DF245" s="564"/>
      <c r="DG245" s="564"/>
      <c r="DH245" s="564"/>
      <c r="DI245" s="564"/>
      <c r="DJ245" s="564"/>
      <c r="DK245" s="564"/>
      <c r="DL245" s="564"/>
      <c r="DM245" s="564"/>
      <c r="DN245" s="564"/>
      <c r="DO245" s="564"/>
      <c r="DP245" s="564"/>
      <c r="DQ245" s="564"/>
      <c r="DR245" s="564"/>
      <c r="DS245" s="564"/>
      <c r="DT245" s="564"/>
      <c r="DU245" s="564"/>
      <c r="DV245" s="564"/>
      <c r="DW245" s="564"/>
      <c r="DX245" s="564"/>
      <c r="DY245" s="564"/>
      <c r="DZ245" s="564"/>
      <c r="EA245" s="564"/>
      <c r="EB245" s="564"/>
      <c r="EC245" s="564"/>
      <c r="ED245" s="564"/>
      <c r="EE245" s="564"/>
      <c r="EF245" s="564"/>
      <c r="EG245" s="564"/>
      <c r="EH245" s="564"/>
      <c r="EI245" s="564"/>
      <c r="EJ245" s="564"/>
      <c r="EK245" s="564"/>
      <c r="EL245" s="564"/>
      <c r="EM245" s="564"/>
      <c r="EN245" s="564"/>
      <c r="EO245" s="564"/>
      <c r="EP245" s="564"/>
      <c r="EQ245" s="564"/>
      <c r="ER245" s="564"/>
      <c r="ES245" s="564"/>
      <c r="ET245" s="564"/>
      <c r="EU245" s="564"/>
      <c r="EV245" s="564"/>
      <c r="EW245" s="564"/>
    </row>
    <row r="246" spans="1:153" s="565" customFormat="1" ht="51" customHeight="1" x14ac:dyDescent="0.15">
      <c r="A246" s="553"/>
      <c r="B246" s="554" t="s">
        <v>353</v>
      </c>
      <c r="C246" s="555" t="s">
        <v>354</v>
      </c>
      <c r="D246" s="578" t="s">
        <v>355</v>
      </c>
      <c r="E246" s="556">
        <f>VLOOKUP(B246,'Fire EN 54'!$D$5:$H$508,5,0)</f>
        <v>819</v>
      </c>
      <c r="F246" s="575" t="s">
        <v>682</v>
      </c>
      <c r="G246" s="560" t="s">
        <v>3</v>
      </c>
      <c r="H246" s="560"/>
      <c r="I246" s="560"/>
      <c r="J246" s="560" t="str">
        <f>VLOOKUP(B246,'Fire EN 54'!$D$5:$I$508,6,0)</f>
        <v>3</v>
      </c>
      <c r="K246" s="560" t="s">
        <v>600</v>
      </c>
      <c r="L246" s="561" t="s">
        <v>626</v>
      </c>
      <c r="M246" s="562">
        <f>VLOOKUP(B246,'Fire EN 54 FX 4,704'!$D$5:$L$500,9,0)</f>
        <v>8531103000</v>
      </c>
      <c r="N246" s="563" t="str">
        <f>VLOOKUP(B246,'Fire EN 54 FX 4,704'!$D$5:$O$500,12,0)</f>
        <v>0.245</v>
      </c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  <c r="Y246" s="564"/>
      <c r="Z246" s="564"/>
      <c r="AA246" s="564"/>
      <c r="AB246" s="564"/>
      <c r="AC246" s="564"/>
      <c r="AD246" s="564"/>
      <c r="AE246" s="564"/>
      <c r="AF246" s="564"/>
      <c r="AG246" s="564"/>
      <c r="AH246" s="564"/>
      <c r="AI246" s="564"/>
      <c r="AJ246" s="564"/>
      <c r="AK246" s="564"/>
      <c r="AL246" s="564"/>
      <c r="AM246" s="564"/>
      <c r="AN246" s="564"/>
      <c r="AO246" s="564"/>
      <c r="AP246" s="564"/>
      <c r="AQ246" s="564"/>
      <c r="AR246" s="564"/>
      <c r="AS246" s="564"/>
      <c r="AT246" s="564"/>
      <c r="AU246" s="564"/>
      <c r="AV246" s="564"/>
      <c r="AW246" s="564"/>
      <c r="AX246" s="564"/>
      <c r="AY246" s="564"/>
      <c r="AZ246" s="564"/>
      <c r="BA246" s="564"/>
      <c r="BB246" s="564"/>
      <c r="BC246" s="564"/>
      <c r="BD246" s="564"/>
      <c r="BE246" s="564"/>
      <c r="BF246" s="564"/>
      <c r="BG246" s="564"/>
      <c r="BH246" s="564"/>
      <c r="BI246" s="564"/>
      <c r="BJ246" s="564"/>
      <c r="BK246" s="564"/>
      <c r="BL246" s="564"/>
      <c r="BM246" s="564"/>
      <c r="BN246" s="564"/>
      <c r="BO246" s="564"/>
      <c r="BP246" s="564"/>
      <c r="BQ246" s="564"/>
      <c r="BR246" s="564"/>
      <c r="BS246" s="564"/>
      <c r="BT246" s="564"/>
      <c r="BU246" s="564"/>
      <c r="BV246" s="564"/>
      <c r="BW246" s="564"/>
      <c r="BX246" s="564"/>
      <c r="BY246" s="564"/>
      <c r="BZ246" s="564"/>
      <c r="CA246" s="564"/>
      <c r="CB246" s="564"/>
      <c r="CC246" s="564"/>
      <c r="CD246" s="564"/>
      <c r="CE246" s="564"/>
      <c r="CF246" s="564"/>
      <c r="CG246" s="564"/>
      <c r="CH246" s="564"/>
      <c r="CI246" s="564"/>
      <c r="CJ246" s="564"/>
      <c r="CK246" s="564"/>
      <c r="CL246" s="564"/>
      <c r="CM246" s="564"/>
      <c r="CN246" s="564"/>
      <c r="CO246" s="564"/>
      <c r="CP246" s="564"/>
      <c r="CQ246" s="564"/>
      <c r="CR246" s="564"/>
      <c r="CS246" s="564"/>
      <c r="CT246" s="564"/>
      <c r="CU246" s="564"/>
      <c r="CV246" s="564"/>
      <c r="CW246" s="564"/>
      <c r="CX246" s="564"/>
      <c r="CY246" s="564"/>
      <c r="CZ246" s="564"/>
      <c r="DA246" s="564"/>
      <c r="DB246" s="564"/>
      <c r="DC246" s="564"/>
      <c r="DD246" s="564"/>
      <c r="DE246" s="564"/>
      <c r="DF246" s="564"/>
      <c r="DG246" s="564"/>
      <c r="DH246" s="564"/>
      <c r="DI246" s="564"/>
      <c r="DJ246" s="564"/>
      <c r="DK246" s="564"/>
      <c r="DL246" s="564"/>
      <c r="DM246" s="564"/>
      <c r="DN246" s="564"/>
      <c r="DO246" s="564"/>
      <c r="DP246" s="564"/>
      <c r="DQ246" s="564"/>
      <c r="DR246" s="564"/>
      <c r="DS246" s="564"/>
      <c r="DT246" s="564"/>
      <c r="DU246" s="564"/>
      <c r="DV246" s="564"/>
      <c r="DW246" s="564"/>
      <c r="DX246" s="564"/>
      <c r="DY246" s="564"/>
      <c r="DZ246" s="564"/>
      <c r="EA246" s="564"/>
      <c r="EB246" s="564"/>
      <c r="EC246" s="564"/>
      <c r="ED246" s="564"/>
      <c r="EE246" s="564"/>
      <c r="EF246" s="564"/>
      <c r="EG246" s="564"/>
      <c r="EH246" s="564"/>
      <c r="EI246" s="564"/>
      <c r="EJ246" s="564"/>
      <c r="EK246" s="564"/>
      <c r="EL246" s="564"/>
      <c r="EM246" s="564"/>
      <c r="EN246" s="564"/>
      <c r="EO246" s="564"/>
      <c r="EP246" s="564"/>
      <c r="EQ246" s="564"/>
      <c r="ER246" s="564"/>
      <c r="ES246" s="564"/>
      <c r="ET246" s="564"/>
      <c r="EU246" s="564"/>
      <c r="EV246" s="564"/>
      <c r="EW246" s="564"/>
    </row>
    <row r="247" spans="1:153" s="565" customFormat="1" ht="51" customHeight="1" x14ac:dyDescent="0.15">
      <c r="A247" s="553"/>
      <c r="B247" s="554" t="s">
        <v>356</v>
      </c>
      <c r="C247" s="555" t="s">
        <v>357</v>
      </c>
      <c r="D247" s="578" t="s">
        <v>358</v>
      </c>
      <c r="E247" s="556">
        <f>VLOOKUP(B247,'Fire EN 54'!$D$5:$H$508,5,0)</f>
        <v>902</v>
      </c>
      <c r="F247" s="575" t="s">
        <v>682</v>
      </c>
      <c r="G247" s="560" t="s">
        <v>3</v>
      </c>
      <c r="H247" s="560"/>
      <c r="I247" s="560"/>
      <c r="J247" s="560" t="str">
        <f>VLOOKUP(B247,'Fire EN 54'!$D$5:$I$508,6,0)</f>
        <v>3</v>
      </c>
      <c r="K247" s="560" t="s">
        <v>600</v>
      </c>
      <c r="L247" s="561" t="s">
        <v>626</v>
      </c>
      <c r="M247" s="562">
        <f>VLOOKUP(B247,'Fire EN 54 FX 4,704'!$D$5:$L$500,9,0)</f>
        <v>8531103000</v>
      </c>
      <c r="N247" s="563" t="str">
        <f>VLOOKUP(B247,'Fire EN 54 FX 4,704'!$D$5:$O$500,12,0)</f>
        <v>0.325</v>
      </c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  <c r="Y247" s="564"/>
      <c r="Z247" s="564"/>
      <c r="AA247" s="564"/>
      <c r="AB247" s="564"/>
      <c r="AC247" s="564"/>
      <c r="AD247" s="564"/>
      <c r="AE247" s="564"/>
      <c r="AF247" s="564"/>
      <c r="AG247" s="564"/>
      <c r="AH247" s="564"/>
      <c r="AI247" s="564"/>
      <c r="AJ247" s="564"/>
      <c r="AK247" s="564"/>
      <c r="AL247" s="564"/>
      <c r="AM247" s="564"/>
      <c r="AN247" s="564"/>
      <c r="AO247" s="564"/>
      <c r="AP247" s="564"/>
      <c r="AQ247" s="564"/>
      <c r="AR247" s="564"/>
      <c r="AS247" s="564"/>
      <c r="AT247" s="564"/>
      <c r="AU247" s="564"/>
      <c r="AV247" s="564"/>
      <c r="AW247" s="564"/>
      <c r="AX247" s="564"/>
      <c r="AY247" s="564"/>
      <c r="AZ247" s="564"/>
      <c r="BA247" s="564"/>
      <c r="BB247" s="564"/>
      <c r="BC247" s="564"/>
      <c r="BD247" s="564"/>
      <c r="BE247" s="564"/>
      <c r="BF247" s="564"/>
      <c r="BG247" s="564"/>
      <c r="BH247" s="564"/>
      <c r="BI247" s="564"/>
      <c r="BJ247" s="564"/>
      <c r="BK247" s="564"/>
      <c r="BL247" s="564"/>
      <c r="BM247" s="564"/>
      <c r="BN247" s="564"/>
      <c r="BO247" s="564"/>
      <c r="BP247" s="564"/>
      <c r="BQ247" s="564"/>
      <c r="BR247" s="564"/>
      <c r="BS247" s="564"/>
      <c r="BT247" s="564"/>
      <c r="BU247" s="564"/>
      <c r="BV247" s="564"/>
      <c r="BW247" s="564"/>
      <c r="BX247" s="564"/>
      <c r="BY247" s="564"/>
      <c r="BZ247" s="564"/>
      <c r="CA247" s="564"/>
      <c r="CB247" s="564"/>
      <c r="CC247" s="564"/>
      <c r="CD247" s="564"/>
      <c r="CE247" s="564"/>
      <c r="CF247" s="564"/>
      <c r="CG247" s="564"/>
      <c r="CH247" s="564"/>
      <c r="CI247" s="564"/>
      <c r="CJ247" s="564"/>
      <c r="CK247" s="564"/>
      <c r="CL247" s="564"/>
      <c r="CM247" s="564"/>
      <c r="CN247" s="564"/>
      <c r="CO247" s="564"/>
      <c r="CP247" s="564"/>
      <c r="CQ247" s="564"/>
      <c r="CR247" s="564"/>
      <c r="CS247" s="564"/>
      <c r="CT247" s="564"/>
      <c r="CU247" s="564"/>
      <c r="CV247" s="564"/>
      <c r="CW247" s="564"/>
      <c r="CX247" s="564"/>
      <c r="CY247" s="564"/>
      <c r="CZ247" s="564"/>
      <c r="DA247" s="564"/>
      <c r="DB247" s="564"/>
      <c r="DC247" s="564"/>
      <c r="DD247" s="564"/>
      <c r="DE247" s="564"/>
      <c r="DF247" s="564"/>
      <c r="DG247" s="564"/>
      <c r="DH247" s="564"/>
      <c r="DI247" s="564"/>
      <c r="DJ247" s="564"/>
      <c r="DK247" s="564"/>
      <c r="DL247" s="564"/>
      <c r="DM247" s="564"/>
      <c r="DN247" s="564"/>
      <c r="DO247" s="564"/>
      <c r="DP247" s="564"/>
      <c r="DQ247" s="564"/>
      <c r="DR247" s="564"/>
      <c r="DS247" s="564"/>
      <c r="DT247" s="564"/>
      <c r="DU247" s="564"/>
      <c r="DV247" s="564"/>
      <c r="DW247" s="564"/>
      <c r="DX247" s="564"/>
      <c r="DY247" s="564"/>
      <c r="DZ247" s="564"/>
      <c r="EA247" s="564"/>
      <c r="EB247" s="564"/>
      <c r="EC247" s="564"/>
      <c r="ED247" s="564"/>
      <c r="EE247" s="564"/>
      <c r="EF247" s="564"/>
      <c r="EG247" s="564"/>
      <c r="EH247" s="564"/>
      <c r="EI247" s="564"/>
      <c r="EJ247" s="564"/>
      <c r="EK247" s="564"/>
      <c r="EL247" s="564"/>
      <c r="EM247" s="564"/>
      <c r="EN247" s="564"/>
      <c r="EO247" s="564"/>
      <c r="EP247" s="564"/>
      <c r="EQ247" s="564"/>
      <c r="ER247" s="564"/>
      <c r="ES247" s="564"/>
      <c r="ET247" s="564"/>
      <c r="EU247" s="564"/>
      <c r="EV247" s="564"/>
      <c r="EW247" s="564"/>
    </row>
    <row r="248" spans="1:153" s="565" customFormat="1" ht="51" customHeight="1" x14ac:dyDescent="0.15">
      <c r="A248" s="553"/>
      <c r="B248" s="554" t="s">
        <v>359</v>
      </c>
      <c r="C248" s="736" t="s">
        <v>360</v>
      </c>
      <c r="D248" s="578" t="s">
        <v>708</v>
      </c>
      <c r="E248" s="556">
        <f>VLOOKUP(B248,'Fire EN 54'!$D$5:$H$508,5,0)</f>
        <v>1637</v>
      </c>
      <c r="F248" s="575" t="s">
        <v>682</v>
      </c>
      <c r="G248" s="560" t="s">
        <v>3</v>
      </c>
      <c r="H248" s="559" t="s">
        <v>714</v>
      </c>
      <c r="I248" s="559"/>
      <c r="J248" s="560" t="str">
        <f>VLOOKUP(B248,'Fire EN 54'!$D$5:$I$508,6,0)</f>
        <v>3</v>
      </c>
      <c r="K248" s="560" t="s">
        <v>600</v>
      </c>
      <c r="L248" s="561" t="s">
        <v>667</v>
      </c>
      <c r="M248" s="562">
        <f>VLOOKUP(B248,'Fire EN 54 FX 4,704'!$D$5:$L$500,9,0)</f>
        <v>8531103000</v>
      </c>
      <c r="N248" s="563" t="str">
        <f>VLOOKUP(B248,'Fire EN 54 FX 4,704'!$D$5:$O$500,12,0)</f>
        <v>0.45</v>
      </c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  <c r="Y248" s="564"/>
      <c r="Z248" s="564"/>
      <c r="AA248" s="564"/>
      <c r="AB248" s="564"/>
      <c r="AC248" s="564"/>
      <c r="AD248" s="564"/>
      <c r="AE248" s="564"/>
      <c r="AF248" s="564"/>
      <c r="AG248" s="564"/>
      <c r="AH248" s="564"/>
      <c r="AI248" s="564"/>
      <c r="AJ248" s="564"/>
      <c r="AK248" s="564"/>
      <c r="AL248" s="564"/>
      <c r="AM248" s="564"/>
      <c r="AN248" s="564"/>
      <c r="AO248" s="564"/>
      <c r="AP248" s="564"/>
      <c r="AQ248" s="564"/>
      <c r="AR248" s="564"/>
      <c r="AS248" s="564"/>
      <c r="AT248" s="564"/>
      <c r="AU248" s="564"/>
      <c r="AV248" s="564"/>
      <c r="AW248" s="564"/>
      <c r="AX248" s="564"/>
      <c r="AY248" s="564"/>
      <c r="AZ248" s="564"/>
      <c r="BA248" s="564"/>
      <c r="BB248" s="564"/>
      <c r="BC248" s="564"/>
      <c r="BD248" s="564"/>
      <c r="BE248" s="564"/>
      <c r="BF248" s="564"/>
      <c r="BG248" s="564"/>
      <c r="BH248" s="564"/>
      <c r="BI248" s="564"/>
      <c r="BJ248" s="564"/>
      <c r="BK248" s="564"/>
      <c r="BL248" s="564"/>
      <c r="BM248" s="564"/>
      <c r="BN248" s="564"/>
      <c r="BO248" s="564"/>
      <c r="BP248" s="564"/>
      <c r="BQ248" s="564"/>
      <c r="BR248" s="564"/>
      <c r="BS248" s="564"/>
      <c r="BT248" s="564"/>
      <c r="BU248" s="564"/>
      <c r="BV248" s="564"/>
      <c r="BW248" s="564"/>
      <c r="BX248" s="564"/>
      <c r="BY248" s="564"/>
      <c r="BZ248" s="564"/>
      <c r="CA248" s="564"/>
      <c r="CB248" s="564"/>
      <c r="CC248" s="564"/>
      <c r="CD248" s="564"/>
      <c r="CE248" s="564"/>
      <c r="CF248" s="564"/>
      <c r="CG248" s="564"/>
      <c r="CH248" s="564"/>
      <c r="CI248" s="564"/>
      <c r="CJ248" s="564"/>
      <c r="CK248" s="564"/>
      <c r="CL248" s="564"/>
      <c r="CM248" s="564"/>
      <c r="CN248" s="564"/>
      <c r="CO248" s="564"/>
      <c r="CP248" s="564"/>
      <c r="CQ248" s="564"/>
      <c r="CR248" s="564"/>
      <c r="CS248" s="564"/>
      <c r="CT248" s="564"/>
      <c r="CU248" s="564"/>
      <c r="CV248" s="564"/>
      <c r="CW248" s="564"/>
      <c r="CX248" s="564"/>
      <c r="CY248" s="564"/>
      <c r="CZ248" s="564"/>
      <c r="DA248" s="564"/>
      <c r="DB248" s="564"/>
      <c r="DC248" s="564"/>
      <c r="DD248" s="564"/>
      <c r="DE248" s="564"/>
      <c r="DF248" s="564"/>
      <c r="DG248" s="564"/>
      <c r="DH248" s="564"/>
      <c r="DI248" s="564"/>
      <c r="DJ248" s="564"/>
      <c r="DK248" s="564"/>
      <c r="DL248" s="564"/>
      <c r="DM248" s="564"/>
      <c r="DN248" s="564"/>
      <c r="DO248" s="564"/>
      <c r="DP248" s="564"/>
      <c r="DQ248" s="564"/>
      <c r="DR248" s="564"/>
      <c r="DS248" s="564"/>
      <c r="DT248" s="564"/>
      <c r="DU248" s="564"/>
      <c r="DV248" s="564"/>
      <c r="DW248" s="564"/>
      <c r="DX248" s="564"/>
      <c r="DY248" s="564"/>
      <c r="DZ248" s="564"/>
      <c r="EA248" s="564"/>
      <c r="EB248" s="564"/>
      <c r="EC248" s="564"/>
      <c r="ED248" s="564"/>
      <c r="EE248" s="564"/>
      <c r="EF248" s="564"/>
      <c r="EG248" s="564"/>
      <c r="EH248" s="564"/>
      <c r="EI248" s="564"/>
      <c r="EJ248" s="564"/>
      <c r="EK248" s="564"/>
      <c r="EL248" s="564"/>
      <c r="EM248" s="564"/>
      <c r="EN248" s="564"/>
      <c r="EO248" s="564"/>
      <c r="EP248" s="564"/>
      <c r="EQ248" s="564"/>
      <c r="ER248" s="564"/>
      <c r="ES248" s="564"/>
      <c r="ET248" s="564"/>
      <c r="EU248" s="564"/>
      <c r="EV248" s="564"/>
      <c r="EW248" s="564"/>
    </row>
    <row r="249" spans="1:153" s="568" customFormat="1" ht="51" customHeight="1" x14ac:dyDescent="0.15">
      <c r="A249" s="558"/>
      <c r="B249" s="555" t="s">
        <v>361</v>
      </c>
      <c r="C249" s="555" t="s">
        <v>362</v>
      </c>
      <c r="D249" s="578" t="s">
        <v>709</v>
      </c>
      <c r="E249" s="556">
        <f>VLOOKUP(B249,'Fire EN 54'!$D$5:$H$508,5,0)</f>
        <v>522</v>
      </c>
      <c r="F249" s="575" t="s">
        <v>682</v>
      </c>
      <c r="G249" s="579" t="s">
        <v>3</v>
      </c>
      <c r="H249" s="559" t="s">
        <v>715</v>
      </c>
      <c r="I249" s="559"/>
      <c r="J249" s="560" t="str">
        <f>VLOOKUP(B249,'Fire EN 54'!$D$5:$I$508,6,0)</f>
        <v>3</v>
      </c>
      <c r="K249" s="560" t="s">
        <v>600</v>
      </c>
      <c r="L249" s="580" t="s">
        <v>667</v>
      </c>
      <c r="M249" s="562">
        <f>VLOOKUP(B249,'Fire EN 54 FX 4,704'!$D$5:$L$500,9,0)</f>
        <v>8531103000</v>
      </c>
      <c r="N249" s="563" t="str">
        <f>VLOOKUP(B249,'Fire EN 54 FX 4,704'!$D$5:$O$500,12,0)</f>
        <v>0.25</v>
      </c>
    </row>
    <row r="250" spans="1:153" s="568" customFormat="1" ht="51" customHeight="1" x14ac:dyDescent="0.15">
      <c r="A250" s="558"/>
      <c r="B250" s="555" t="s">
        <v>363</v>
      </c>
      <c r="C250" s="555" t="s">
        <v>364</v>
      </c>
      <c r="D250" s="578" t="s">
        <v>710</v>
      </c>
      <c r="E250" s="556">
        <f>VLOOKUP(B250,'Fire EN 54'!$D$5:$H$508,5,0)</f>
        <v>522</v>
      </c>
      <c r="F250" s="575" t="s">
        <v>682</v>
      </c>
      <c r="G250" s="579" t="s">
        <v>3</v>
      </c>
      <c r="H250" s="559" t="s">
        <v>716</v>
      </c>
      <c r="I250" s="559"/>
      <c r="J250" s="560" t="str">
        <f>VLOOKUP(B250,'Fire EN 54'!$D$5:$I$508,6,0)</f>
        <v>3</v>
      </c>
      <c r="K250" s="560" t="s">
        <v>600</v>
      </c>
      <c r="L250" s="580" t="s">
        <v>667</v>
      </c>
      <c r="M250" s="562">
        <f>VLOOKUP(B250,'Fire EN 54 FX 4,704'!$D$5:$L$500,9,0)</f>
        <v>8531103000</v>
      </c>
      <c r="N250" s="563" t="str">
        <f>VLOOKUP(B250,'Fire EN 54 FX 4,704'!$D$5:$O$500,12,0)</f>
        <v>0.25</v>
      </c>
    </row>
    <row r="251" spans="1:153" s="568" customFormat="1" ht="51" customHeight="1" x14ac:dyDescent="0.15">
      <c r="A251" s="558"/>
      <c r="B251" s="555" t="s">
        <v>365</v>
      </c>
      <c r="C251" s="555" t="s">
        <v>366</v>
      </c>
      <c r="D251" s="578" t="s">
        <v>711</v>
      </c>
      <c r="E251" s="556">
        <f>VLOOKUP(B251,'Fire EN 54'!$D$5:$H$508,5,0)</f>
        <v>814</v>
      </c>
      <c r="F251" s="575" t="s">
        <v>682</v>
      </c>
      <c r="G251" s="579" t="s">
        <v>3</v>
      </c>
      <c r="H251" s="559" t="s">
        <v>716</v>
      </c>
      <c r="I251" s="559"/>
      <c r="J251" s="560" t="str">
        <f>VLOOKUP(B251,'Fire EN 54'!$D$5:$I$508,6,0)</f>
        <v>3</v>
      </c>
      <c r="K251" s="560" t="s">
        <v>600</v>
      </c>
      <c r="L251" s="580" t="s">
        <v>667</v>
      </c>
      <c r="M251" s="562">
        <f>VLOOKUP(B251,'Fire EN 54 FX 4,704'!$D$5:$L$500,9,0)</f>
        <v>8531103000</v>
      </c>
      <c r="N251" s="563" t="str">
        <f>VLOOKUP(B251,'Fire EN 54 FX 4,704'!$D$5:$O$500,12,0)</f>
        <v>0.49</v>
      </c>
    </row>
    <row r="252" spans="1:153" s="568" customFormat="1" ht="51" customHeight="1" x14ac:dyDescent="0.15">
      <c r="A252" s="558"/>
      <c r="B252" s="555" t="s">
        <v>367</v>
      </c>
      <c r="C252" s="555" t="s">
        <v>368</v>
      </c>
      <c r="D252" s="578" t="s">
        <v>369</v>
      </c>
      <c r="E252" s="556">
        <f>VLOOKUP(B252,'Fire EN 54'!$D$5:$H$508,5,0)</f>
        <v>814</v>
      </c>
      <c r="F252" s="575" t="s">
        <v>682</v>
      </c>
      <c r="G252" s="579" t="s">
        <v>3</v>
      </c>
      <c r="H252" s="559" t="s">
        <v>716</v>
      </c>
      <c r="I252" s="559"/>
      <c r="J252" s="560" t="str">
        <f>VLOOKUP(B252,'Fire EN 54'!$D$5:$I$508,6,0)</f>
        <v>3</v>
      </c>
      <c r="K252" s="560" t="s">
        <v>600</v>
      </c>
      <c r="L252" s="580" t="s">
        <v>667</v>
      </c>
      <c r="M252" s="562">
        <f>VLOOKUP(B252,'Fire EN 54 FX 4,704'!$D$5:$L$500,9,0)</f>
        <v>8531103000</v>
      </c>
      <c r="N252" s="563" t="str">
        <f>VLOOKUP(B252,'Fire EN 54 FX 4,704'!$D$5:$O$500,12,0)</f>
        <v>0.49</v>
      </c>
    </row>
    <row r="253" spans="1:153" s="52" customFormat="1" ht="12.75" customHeight="1" x14ac:dyDescent="0.15">
      <c r="A253" s="770" t="s">
        <v>370</v>
      </c>
      <c r="B253" s="771"/>
      <c r="C253" s="771"/>
      <c r="D253" s="771"/>
      <c r="E253" s="352"/>
      <c r="F253" s="772"/>
      <c r="G253" s="772"/>
      <c r="H253" s="772"/>
      <c r="I253" s="772"/>
      <c r="J253" s="772"/>
      <c r="K253" s="772"/>
      <c r="L253" s="772"/>
      <c r="M253" s="352"/>
      <c r="N253" s="352"/>
      <c r="O253" s="43"/>
      <c r="P253" s="43"/>
      <c r="Q253" s="43"/>
      <c r="R253" s="43"/>
      <c r="S253" s="43"/>
      <c r="T253" s="43"/>
      <c r="U253" s="43"/>
      <c r="V253" s="43"/>
      <c r="W253" s="43"/>
      <c r="X253" s="43"/>
    </row>
    <row r="254" spans="1:153" s="568" customFormat="1" ht="51" customHeight="1" x14ac:dyDescent="0.15">
      <c r="A254" s="558"/>
      <c r="B254" s="582" t="s">
        <v>371</v>
      </c>
      <c r="C254" s="582" t="s">
        <v>372</v>
      </c>
      <c r="D254" s="572" t="s">
        <v>373</v>
      </c>
      <c r="E254" s="556">
        <f>VLOOKUP(B254,'Fire EN 54'!$D$5:$H$508,5,0)</f>
        <v>365</v>
      </c>
      <c r="F254" s="575" t="s">
        <v>682</v>
      </c>
      <c r="G254" s="560" t="s">
        <v>3</v>
      </c>
      <c r="H254" s="560"/>
      <c r="I254" s="743" t="s">
        <v>776</v>
      </c>
      <c r="J254" s="560" t="str">
        <f>VLOOKUP(B254,'Fire EN 54'!$D$5:$I$508,6,0)</f>
        <v>3</v>
      </c>
      <c r="K254" s="560" t="s">
        <v>600</v>
      </c>
      <c r="L254" s="561" t="s">
        <v>667</v>
      </c>
      <c r="M254" s="562">
        <f>VLOOKUP(B254,'Fire EN 54 FX 4,704'!$D$5:$L$500,9,0)</f>
        <v>8531103000</v>
      </c>
      <c r="N254" s="563" t="str">
        <f>VLOOKUP(B254,'Fire EN 54 FX 4,704'!$D$5:$O$500,12,0)</f>
        <v>0.216</v>
      </c>
    </row>
    <row r="255" spans="1:153" s="568" customFormat="1" ht="51" customHeight="1" x14ac:dyDescent="0.15">
      <c r="A255" s="558"/>
      <c r="B255" s="582" t="s">
        <v>374</v>
      </c>
      <c r="C255" s="582" t="s">
        <v>375</v>
      </c>
      <c r="D255" s="572" t="s">
        <v>376</v>
      </c>
      <c r="E255" s="556">
        <f>VLOOKUP(B255,'Fire EN 54'!$D$5:$H$508,5,0)</f>
        <v>365</v>
      </c>
      <c r="F255" s="575" t="s">
        <v>682</v>
      </c>
      <c r="G255" s="560" t="s">
        <v>3</v>
      </c>
      <c r="H255" s="560"/>
      <c r="I255" s="743" t="s">
        <v>776</v>
      </c>
      <c r="J255" s="560" t="str">
        <f>VLOOKUP(B255,'Fire EN 54'!$D$5:$I$508,6,0)</f>
        <v>3</v>
      </c>
      <c r="K255" s="560" t="s">
        <v>600</v>
      </c>
      <c r="L255" s="561" t="s">
        <v>667</v>
      </c>
      <c r="M255" s="562">
        <f>VLOOKUP(B255,'Fire EN 54 FX 4,704'!$D$5:$L$500,9,0)</f>
        <v>8531103000</v>
      </c>
      <c r="N255" s="563" t="str">
        <f>VLOOKUP(B255,'Fire EN 54 FX 4,704'!$D$5:$O$500,12,0)</f>
        <v>0.291</v>
      </c>
    </row>
    <row r="256" spans="1:153" s="568" customFormat="1" ht="51" customHeight="1" x14ac:dyDescent="0.15">
      <c r="A256" s="558"/>
      <c r="B256" s="727" t="s">
        <v>377</v>
      </c>
      <c r="C256" s="727" t="s">
        <v>378</v>
      </c>
      <c r="D256" s="572" t="s">
        <v>379</v>
      </c>
      <c r="E256" s="556">
        <f>VLOOKUP(B256,'Fire EN 54'!$D$5:$H$508,5,0)</f>
        <v>514</v>
      </c>
      <c r="F256" s="575" t="s">
        <v>682</v>
      </c>
      <c r="G256" s="560" t="s">
        <v>3</v>
      </c>
      <c r="H256" s="560"/>
      <c r="I256" s="560"/>
      <c r="J256" s="560" t="str">
        <f>VLOOKUP(B256,'Fire EN 54'!$D$5:$I$508,6,0)</f>
        <v>3</v>
      </c>
      <c r="K256" s="560" t="s">
        <v>600</v>
      </c>
      <c r="L256" s="561" t="s">
        <v>667</v>
      </c>
      <c r="M256" s="562">
        <f>VLOOKUP(B256,'Fire EN 54 FX 4,704'!$D$5:$L$500,9,0)</f>
        <v>8531103000</v>
      </c>
      <c r="N256" s="563" t="str">
        <f>VLOOKUP(B256,'Fire EN 54 FX 4,704'!$D$5:$O$500,12,0)</f>
        <v>0.105</v>
      </c>
    </row>
    <row r="257" spans="1:165" s="568" customFormat="1" ht="51" customHeight="1" x14ac:dyDescent="0.15">
      <c r="A257" s="558"/>
      <c r="B257" s="728" t="s">
        <v>380</v>
      </c>
      <c r="C257" s="728" t="s">
        <v>381</v>
      </c>
      <c r="D257" s="572" t="s">
        <v>382</v>
      </c>
      <c r="E257" s="556">
        <f>VLOOKUP(B257,'Fire EN 54'!$D$5:$H$508,5,0)</f>
        <v>514</v>
      </c>
      <c r="F257" s="575" t="s">
        <v>682</v>
      </c>
      <c r="G257" s="560" t="s">
        <v>3</v>
      </c>
      <c r="H257" s="560"/>
      <c r="I257" s="560"/>
      <c r="J257" s="560" t="str">
        <f>VLOOKUP(B257,'Fire EN 54'!$D$5:$I$508,6,0)</f>
        <v>3</v>
      </c>
      <c r="K257" s="560" t="s">
        <v>600</v>
      </c>
      <c r="L257" s="561" t="s">
        <v>667</v>
      </c>
      <c r="M257" s="562">
        <f>VLOOKUP(B257,'Fire EN 54 FX 4,704'!$D$5:$L$500,9,0)</f>
        <v>8531103000</v>
      </c>
      <c r="N257" s="563" t="str">
        <f>VLOOKUP(B257,'Fire EN 54 FX 4,704'!$D$5:$O$500,12,0)</f>
        <v>0.136</v>
      </c>
    </row>
    <row r="258" spans="1:165" s="568" customFormat="1" ht="51" customHeight="1" x14ac:dyDescent="0.15">
      <c r="A258" s="558"/>
      <c r="B258" s="728" t="s">
        <v>1092</v>
      </c>
      <c r="C258" s="728" t="s">
        <v>1093</v>
      </c>
      <c r="D258" s="572" t="s">
        <v>1094</v>
      </c>
      <c r="E258" s="556">
        <f>VLOOKUP(B258,'Fire EN 54'!$D$5:$H$508,5,0)</f>
        <v>2442</v>
      </c>
      <c r="F258" s="575" t="s">
        <v>682</v>
      </c>
      <c r="G258" s="560" t="s">
        <v>3</v>
      </c>
      <c r="H258" s="560"/>
      <c r="I258" s="559"/>
      <c r="J258" s="560" t="str">
        <f>VLOOKUP(B258,'Fire EN 54'!$D$5:$I$508,6,0)</f>
        <v>3</v>
      </c>
      <c r="K258" s="560" t="s">
        <v>600</v>
      </c>
      <c r="L258" s="561" t="s">
        <v>666</v>
      </c>
      <c r="M258" s="562">
        <f>VLOOKUP(B258,'Fire EN 54 FX 4,704'!$D$5:$L$500,9,0)</f>
        <v>85318070</v>
      </c>
      <c r="N258" s="563" t="str">
        <f>VLOOKUP(B258,'Fire EN 54 FX 4,704'!$D$5:$O$500,12,0)</f>
        <v>0.440</v>
      </c>
    </row>
    <row r="259" spans="1:165" s="49" customFormat="1" ht="11.25" x14ac:dyDescent="0.15">
      <c r="A259" s="770" t="s">
        <v>383</v>
      </c>
      <c r="B259" s="771"/>
      <c r="C259" s="771"/>
      <c r="D259" s="771"/>
      <c r="E259" s="352"/>
      <c r="F259" s="772"/>
      <c r="G259" s="772"/>
      <c r="H259" s="772"/>
      <c r="I259" s="772"/>
      <c r="J259" s="772"/>
      <c r="K259" s="772"/>
      <c r="L259" s="772"/>
      <c r="M259" s="352"/>
      <c r="N259" s="352"/>
      <c r="O259" s="44"/>
      <c r="P259" s="44"/>
      <c r="Q259" s="44"/>
      <c r="R259" s="44"/>
      <c r="S259" s="44"/>
      <c r="T259" s="44"/>
      <c r="U259" s="44"/>
      <c r="V259" s="44"/>
      <c r="W259" s="44"/>
      <c r="X259" s="44"/>
    </row>
    <row r="260" spans="1:165" s="568" customFormat="1" ht="51" customHeight="1" x14ac:dyDescent="0.15">
      <c r="A260" s="558"/>
      <c r="B260" s="555" t="s">
        <v>384</v>
      </c>
      <c r="C260" s="555" t="s">
        <v>385</v>
      </c>
      <c r="D260" s="578" t="s">
        <v>386</v>
      </c>
      <c r="E260" s="556">
        <f>VLOOKUP(B260,'Fire EN 54'!$D$5:$H$508,5,0)</f>
        <v>631</v>
      </c>
      <c r="F260" s="575" t="s">
        <v>682</v>
      </c>
      <c r="G260" s="579" t="s">
        <v>3</v>
      </c>
      <c r="H260" s="579"/>
      <c r="I260" s="743" t="s">
        <v>776</v>
      </c>
      <c r="J260" s="743" t="str">
        <f>VLOOKUP(B260,'Fire EN 54'!$D$5:$I$508,6,0)</f>
        <v>3</v>
      </c>
      <c r="K260" s="561" t="s">
        <v>600</v>
      </c>
      <c r="L260" s="580" t="s">
        <v>626</v>
      </c>
      <c r="M260" s="562">
        <f>VLOOKUP(B260,'Fire EN 54 FX 4,704'!$D$5:$L$500,9,0)</f>
        <v>8531900000</v>
      </c>
      <c r="N260" s="563" t="str">
        <f>VLOOKUP(B260,'Fire EN 54 FX 4,704'!$D$5:$O$500,12,0)</f>
        <v>0.077</v>
      </c>
    </row>
    <row r="261" spans="1:165" s="52" customFormat="1" ht="12.75" x14ac:dyDescent="0.15">
      <c r="A261" s="773" t="s">
        <v>387</v>
      </c>
      <c r="B261" s="761"/>
      <c r="C261" s="761"/>
      <c r="D261" s="761"/>
      <c r="E261" s="353"/>
      <c r="F261" s="761"/>
      <c r="G261" s="761"/>
      <c r="H261" s="761"/>
      <c r="I261" s="761"/>
      <c r="J261" s="761"/>
      <c r="K261" s="761"/>
      <c r="L261" s="761"/>
      <c r="M261" s="353"/>
      <c r="N261" s="353"/>
      <c r="O261" s="43"/>
      <c r="P261" s="43"/>
      <c r="Q261" s="43"/>
      <c r="R261" s="43"/>
      <c r="S261" s="43"/>
      <c r="T261" s="43"/>
      <c r="U261" s="43"/>
      <c r="V261" s="43"/>
      <c r="W261" s="43"/>
      <c r="X261" s="43"/>
    </row>
    <row r="262" spans="1:165" s="648" customFormat="1" ht="51" customHeight="1" x14ac:dyDescent="0.15">
      <c r="A262" s="639"/>
      <c r="B262" s="554" t="s">
        <v>388</v>
      </c>
      <c r="C262" s="554" t="s">
        <v>389</v>
      </c>
      <c r="D262" s="578" t="s">
        <v>390</v>
      </c>
      <c r="E262" s="556">
        <f>VLOOKUP(B262,'Fire EN 54'!$D$5:$H$508,5,0)</f>
        <v>5246</v>
      </c>
      <c r="F262" s="566" t="s">
        <v>682</v>
      </c>
      <c r="G262" s="560" t="s">
        <v>3</v>
      </c>
      <c r="H262" s="560"/>
      <c r="I262" s="560"/>
      <c r="J262" s="560" t="str">
        <f>VLOOKUP(B262,'Fire EN 54'!$D$5:$I$508,6,0)</f>
        <v>3</v>
      </c>
      <c r="K262" s="560" t="s">
        <v>600</v>
      </c>
      <c r="L262" s="561" t="s">
        <v>667</v>
      </c>
      <c r="M262" s="562">
        <f>VLOOKUP(B262,'Fire EN 54 FX 4,704'!$D$5:$L$500,9,0)</f>
        <v>8205598000</v>
      </c>
      <c r="N262" s="563" t="str">
        <f>VLOOKUP(B262,'Fire EN 54 FX 4,704'!$D$5:$O$500,12,0)</f>
        <v>0.785</v>
      </c>
      <c r="O262" s="568"/>
      <c r="P262" s="568"/>
      <c r="Q262" s="568"/>
      <c r="R262" s="568"/>
      <c r="S262" s="568"/>
      <c r="T262" s="568"/>
      <c r="U262" s="568"/>
      <c r="V262" s="568"/>
      <c r="W262" s="568"/>
      <c r="X262" s="568"/>
      <c r="Y262" s="643"/>
      <c r="Z262" s="643"/>
      <c r="AA262" s="643"/>
      <c r="AB262" s="643"/>
      <c r="AC262" s="643"/>
      <c r="AD262" s="643"/>
      <c r="AE262" s="643"/>
      <c r="AF262" s="643"/>
      <c r="AG262" s="643"/>
      <c r="AH262" s="643"/>
      <c r="AI262" s="643"/>
      <c r="AJ262" s="643"/>
      <c r="AK262" s="643"/>
      <c r="AL262" s="643"/>
      <c r="AM262" s="643"/>
      <c r="AN262" s="643"/>
      <c r="AO262" s="643"/>
      <c r="AP262" s="643"/>
      <c r="AQ262" s="643"/>
      <c r="AR262" s="643"/>
      <c r="AS262" s="643"/>
      <c r="AT262" s="643"/>
      <c r="AU262" s="643"/>
      <c r="AV262" s="643"/>
      <c r="AW262" s="643"/>
      <c r="AX262" s="643"/>
      <c r="AY262" s="643"/>
      <c r="AZ262" s="643"/>
      <c r="BA262" s="643"/>
      <c r="BB262" s="643"/>
      <c r="BC262" s="643"/>
      <c r="BD262" s="643"/>
      <c r="BE262" s="643"/>
      <c r="BF262" s="643"/>
      <c r="BG262" s="643"/>
      <c r="BH262" s="643"/>
      <c r="BI262" s="643"/>
      <c r="BJ262" s="643"/>
      <c r="BK262" s="643"/>
      <c r="BL262" s="643"/>
      <c r="BM262" s="643"/>
      <c r="BN262" s="643"/>
      <c r="BO262" s="643"/>
      <c r="BP262" s="643"/>
      <c r="BQ262" s="643"/>
      <c r="BR262" s="643"/>
      <c r="BS262" s="643"/>
      <c r="BT262" s="643"/>
      <c r="BU262" s="643"/>
      <c r="BV262" s="643"/>
      <c r="BW262" s="643"/>
      <c r="BX262" s="643"/>
      <c r="BY262" s="643"/>
      <c r="BZ262" s="643"/>
      <c r="CA262" s="643"/>
      <c r="CB262" s="643"/>
      <c r="CC262" s="643"/>
      <c r="CD262" s="643"/>
      <c r="CE262" s="643"/>
      <c r="CF262" s="643"/>
      <c r="CG262" s="643"/>
      <c r="CH262" s="643"/>
      <c r="CI262" s="643"/>
      <c r="CJ262" s="643"/>
      <c r="CK262" s="643"/>
      <c r="CL262" s="643"/>
      <c r="CM262" s="643"/>
      <c r="CN262" s="643"/>
      <c r="CO262" s="643"/>
      <c r="CP262" s="643"/>
      <c r="CQ262" s="643"/>
      <c r="CR262" s="643"/>
      <c r="CS262" s="643"/>
      <c r="CT262" s="643"/>
      <c r="CU262" s="643"/>
      <c r="CV262" s="643"/>
      <c r="CW262" s="643"/>
      <c r="CX262" s="643"/>
      <c r="CY262" s="643"/>
      <c r="CZ262" s="643"/>
      <c r="DA262" s="643"/>
      <c r="DB262" s="643"/>
      <c r="DC262" s="643"/>
      <c r="DD262" s="643"/>
      <c r="DE262" s="643"/>
      <c r="DF262" s="643"/>
      <c r="DG262" s="643"/>
      <c r="DH262" s="643"/>
      <c r="DI262" s="643"/>
      <c r="DJ262" s="643"/>
      <c r="DK262" s="643"/>
      <c r="DL262" s="643"/>
      <c r="DM262" s="643"/>
      <c r="DN262" s="643"/>
      <c r="DO262" s="643"/>
      <c r="DP262" s="643"/>
      <c r="DQ262" s="643"/>
      <c r="DR262" s="643"/>
      <c r="DS262" s="643"/>
      <c r="DT262" s="643"/>
      <c r="DU262" s="643"/>
      <c r="DV262" s="643"/>
      <c r="DW262" s="643"/>
      <c r="DX262" s="643"/>
      <c r="DY262" s="643"/>
      <c r="DZ262" s="643"/>
      <c r="EA262" s="643"/>
      <c r="EB262" s="643"/>
      <c r="EC262" s="643"/>
      <c r="ED262" s="643"/>
      <c r="EE262" s="643"/>
      <c r="EF262" s="643"/>
      <c r="EG262" s="643"/>
      <c r="EH262" s="643"/>
      <c r="EI262" s="643"/>
      <c r="EJ262" s="643"/>
      <c r="EK262" s="643"/>
      <c r="EL262" s="643"/>
      <c r="EM262" s="643"/>
      <c r="EN262" s="643"/>
      <c r="EO262" s="643"/>
      <c r="EP262" s="643"/>
      <c r="EQ262" s="643"/>
      <c r="ER262" s="643"/>
      <c r="ES262" s="643"/>
      <c r="ET262" s="643"/>
      <c r="EU262" s="643"/>
      <c r="EV262" s="643"/>
      <c r="EW262" s="643"/>
      <c r="EX262" s="643"/>
      <c r="EY262" s="643"/>
      <c r="EZ262" s="643"/>
      <c r="FA262" s="643"/>
      <c r="FB262" s="643"/>
      <c r="FC262" s="643"/>
      <c r="FD262" s="643"/>
      <c r="FE262" s="643"/>
      <c r="FF262" s="643"/>
      <c r="FG262" s="643"/>
      <c r="FH262" s="643"/>
      <c r="FI262" s="643"/>
    </row>
    <row r="263" spans="1:165" s="648" customFormat="1" ht="51" customHeight="1" x14ac:dyDescent="0.15">
      <c r="A263" s="639"/>
      <c r="B263" s="554" t="s">
        <v>787</v>
      </c>
      <c r="C263" s="554" t="s">
        <v>393</v>
      </c>
      <c r="D263" s="578" t="s">
        <v>394</v>
      </c>
      <c r="E263" s="556">
        <f>VLOOKUP(B263,'Fire EN 54'!$D$5:$H$508,5,0)</f>
        <v>9331</v>
      </c>
      <c r="F263" s="566" t="s">
        <v>682</v>
      </c>
      <c r="G263" s="579" t="s">
        <v>3</v>
      </c>
      <c r="H263" s="579"/>
      <c r="I263" s="579"/>
      <c r="J263" s="560" t="str">
        <f>VLOOKUP(B263,'Fire EN 54'!$D$5:$I$508,6,0)</f>
        <v>3</v>
      </c>
      <c r="K263" s="560" t="s">
        <v>600</v>
      </c>
      <c r="L263" s="561" t="s">
        <v>667</v>
      </c>
      <c r="M263" s="562">
        <f>VLOOKUP(B263,'Fire EN 54 FX 4,704'!$D$5:$L$500,9,0)</f>
        <v>3926909790</v>
      </c>
      <c r="N263" s="563" t="str">
        <f>VLOOKUP(B263,'Fire EN 54 FX 4,704'!$D$5:$O$500,12,0)</f>
        <v>2.35</v>
      </c>
      <c r="O263" s="568"/>
      <c r="P263" s="568"/>
      <c r="Q263" s="568"/>
      <c r="R263" s="568"/>
      <c r="S263" s="568"/>
      <c r="T263" s="568"/>
      <c r="U263" s="568"/>
      <c r="V263" s="568"/>
      <c r="W263" s="568"/>
      <c r="X263" s="568"/>
      <c r="Y263" s="643"/>
      <c r="Z263" s="643"/>
      <c r="AA263" s="643"/>
      <c r="AB263" s="643"/>
      <c r="AC263" s="643"/>
      <c r="AD263" s="643"/>
      <c r="AE263" s="643"/>
      <c r="AF263" s="643"/>
      <c r="AG263" s="643"/>
      <c r="AH263" s="643"/>
      <c r="AI263" s="643"/>
      <c r="AJ263" s="643"/>
      <c r="AK263" s="643"/>
      <c r="AL263" s="643"/>
      <c r="AM263" s="643"/>
      <c r="AN263" s="643"/>
      <c r="AO263" s="643"/>
      <c r="AP263" s="643"/>
      <c r="AQ263" s="643"/>
      <c r="AR263" s="643"/>
      <c r="AS263" s="643"/>
      <c r="AT263" s="643"/>
      <c r="AU263" s="643"/>
      <c r="AV263" s="643"/>
      <c r="AW263" s="643"/>
      <c r="AX263" s="643"/>
      <c r="AY263" s="643"/>
      <c r="AZ263" s="643"/>
      <c r="BA263" s="643"/>
      <c r="BB263" s="643"/>
      <c r="BC263" s="643"/>
      <c r="BD263" s="643"/>
      <c r="BE263" s="643"/>
      <c r="BF263" s="643"/>
      <c r="BG263" s="643"/>
      <c r="BH263" s="643"/>
      <c r="BI263" s="643"/>
      <c r="BJ263" s="643"/>
      <c r="BK263" s="643"/>
      <c r="BL263" s="643"/>
      <c r="BM263" s="643"/>
      <c r="BN263" s="643"/>
      <c r="BO263" s="643"/>
      <c r="BP263" s="643"/>
      <c r="BQ263" s="643"/>
      <c r="BR263" s="643"/>
      <c r="BS263" s="643"/>
      <c r="BT263" s="643"/>
      <c r="BU263" s="643"/>
      <c r="BV263" s="643"/>
      <c r="BW263" s="643"/>
      <c r="BX263" s="643"/>
      <c r="BY263" s="643"/>
      <c r="BZ263" s="643"/>
      <c r="CA263" s="643"/>
      <c r="CB263" s="643"/>
      <c r="CC263" s="643"/>
      <c r="CD263" s="643"/>
      <c r="CE263" s="643"/>
      <c r="CF263" s="643"/>
      <c r="CG263" s="643"/>
      <c r="CH263" s="643"/>
      <c r="CI263" s="643"/>
      <c r="CJ263" s="643"/>
      <c r="CK263" s="643"/>
      <c r="CL263" s="643"/>
      <c r="CM263" s="643"/>
      <c r="CN263" s="643"/>
      <c r="CO263" s="643"/>
      <c r="CP263" s="643"/>
      <c r="CQ263" s="643"/>
      <c r="CR263" s="643"/>
      <c r="CS263" s="643"/>
      <c r="CT263" s="643"/>
      <c r="CU263" s="643"/>
      <c r="CV263" s="643"/>
      <c r="CW263" s="643"/>
      <c r="CX263" s="643"/>
      <c r="CY263" s="643"/>
      <c r="CZ263" s="643"/>
      <c r="DA263" s="643"/>
      <c r="DB263" s="643"/>
      <c r="DC263" s="643"/>
      <c r="DD263" s="643"/>
      <c r="DE263" s="643"/>
      <c r="DF263" s="643"/>
      <c r="DG263" s="643"/>
      <c r="DH263" s="643"/>
      <c r="DI263" s="643"/>
      <c r="DJ263" s="643"/>
      <c r="DK263" s="643"/>
      <c r="DL263" s="643"/>
      <c r="DM263" s="643"/>
      <c r="DN263" s="643"/>
      <c r="DO263" s="643"/>
      <c r="DP263" s="643"/>
      <c r="DQ263" s="643"/>
      <c r="DR263" s="643"/>
      <c r="DS263" s="643"/>
      <c r="DT263" s="643"/>
      <c r="DU263" s="643"/>
      <c r="DV263" s="643"/>
      <c r="DW263" s="643"/>
      <c r="DX263" s="643"/>
      <c r="DY263" s="643"/>
      <c r="DZ263" s="643"/>
      <c r="EA263" s="643"/>
      <c r="EB263" s="643"/>
      <c r="EC263" s="643"/>
      <c r="ED263" s="643"/>
      <c r="EE263" s="643"/>
      <c r="EF263" s="643"/>
      <c r="EG263" s="643"/>
      <c r="EH263" s="643"/>
      <c r="EI263" s="643"/>
      <c r="EJ263" s="643"/>
      <c r="EK263" s="643"/>
      <c r="EL263" s="643"/>
      <c r="EM263" s="643"/>
      <c r="EN263" s="643"/>
      <c r="EO263" s="643"/>
      <c r="EP263" s="643"/>
      <c r="EQ263" s="643"/>
      <c r="ER263" s="643"/>
      <c r="ES263" s="643"/>
      <c r="ET263" s="643"/>
      <c r="EU263" s="643"/>
      <c r="EV263" s="643"/>
      <c r="EW263" s="643"/>
      <c r="EX263" s="643"/>
      <c r="EY263" s="643"/>
      <c r="EZ263" s="643"/>
      <c r="FA263" s="643"/>
      <c r="FB263" s="643"/>
      <c r="FC263" s="643"/>
      <c r="FD263" s="643"/>
      <c r="FE263" s="643"/>
      <c r="FF263" s="643"/>
      <c r="FG263" s="643"/>
      <c r="FH263" s="643"/>
      <c r="FI263" s="643"/>
    </row>
    <row r="264" spans="1:165" s="648" customFormat="1" ht="51" customHeight="1" x14ac:dyDescent="0.15">
      <c r="A264" s="639"/>
      <c r="B264" s="554" t="s">
        <v>790</v>
      </c>
      <c r="C264" s="554" t="s">
        <v>789</v>
      </c>
      <c r="D264" s="578" t="s">
        <v>788</v>
      </c>
      <c r="E264" s="556">
        <f>VLOOKUP(B264,'Fire EN 54'!$D$5:$H$508,5,0)</f>
        <v>1897</v>
      </c>
      <c r="F264" s="566" t="s">
        <v>682</v>
      </c>
      <c r="G264" s="579" t="s">
        <v>3</v>
      </c>
      <c r="H264" s="579"/>
      <c r="I264" s="579"/>
      <c r="J264" s="560" t="str">
        <f>VLOOKUP(B264,'Fire EN 54'!$D$5:$I$508,6,0)</f>
        <v>3</v>
      </c>
      <c r="K264" s="560" t="s">
        <v>600</v>
      </c>
      <c r="L264" s="561" t="s">
        <v>667</v>
      </c>
      <c r="M264" s="562">
        <f>VLOOKUP(B264,'Fire EN 54 FX 4,704'!$D$5:$L$500,9,0)</f>
        <v>3926909790</v>
      </c>
      <c r="N264" s="563" t="str">
        <f>VLOOKUP(B264,'Fire EN 54 FX 4,704'!$D$5:$O$500,12,0)</f>
        <v>0.466</v>
      </c>
      <c r="O264" s="568"/>
      <c r="P264" s="568"/>
      <c r="Q264" s="568"/>
      <c r="R264" s="568"/>
      <c r="S264" s="568"/>
      <c r="T264" s="568"/>
      <c r="U264" s="568"/>
      <c r="V264" s="568"/>
      <c r="W264" s="568"/>
      <c r="X264" s="568"/>
    </row>
    <row r="265" spans="1:165" s="648" customFormat="1" ht="51" customHeight="1" x14ac:dyDescent="0.15">
      <c r="A265" s="639"/>
      <c r="B265" s="554" t="s">
        <v>395</v>
      </c>
      <c r="C265" s="554" t="s">
        <v>396</v>
      </c>
      <c r="D265" s="578" t="s">
        <v>397</v>
      </c>
      <c r="E265" s="556">
        <f>VLOOKUP(B265,'Fire EN 54'!$D$5:$H$508,5,0)</f>
        <v>2620</v>
      </c>
      <c r="F265" s="566" t="s">
        <v>682</v>
      </c>
      <c r="G265" s="579" t="s">
        <v>3</v>
      </c>
      <c r="H265" s="579"/>
      <c r="I265" s="579"/>
      <c r="J265" s="560" t="str">
        <f>VLOOKUP(B265,'Fire EN 54'!$D$5:$I$508,6,0)</f>
        <v>3</v>
      </c>
      <c r="K265" s="560" t="s">
        <v>600</v>
      </c>
      <c r="L265" s="561" t="s">
        <v>667</v>
      </c>
      <c r="M265" s="562">
        <f>VLOOKUP(B265,'Fire EN 54 FX 4,704'!$D$5:$L$500,9,0)</f>
        <v>3926909790</v>
      </c>
      <c r="N265" s="563" t="str">
        <f>VLOOKUP(B265,'Fire EN 54 FX 4,704'!$D$5:$O$500,12,0)</f>
        <v>0.73</v>
      </c>
      <c r="O265" s="568"/>
      <c r="P265" s="568"/>
      <c r="Q265" s="568"/>
      <c r="R265" s="568"/>
      <c r="S265" s="568"/>
      <c r="T265" s="568"/>
      <c r="U265" s="568"/>
      <c r="V265" s="568"/>
      <c r="W265" s="568"/>
      <c r="X265" s="568"/>
    </row>
    <row r="266" spans="1:165" s="648" customFormat="1" ht="51" customHeight="1" x14ac:dyDescent="0.15">
      <c r="A266" s="639"/>
      <c r="B266" s="554" t="s">
        <v>774</v>
      </c>
      <c r="C266" s="554" t="s">
        <v>994</v>
      </c>
      <c r="D266" s="578" t="s">
        <v>995</v>
      </c>
      <c r="E266" s="556">
        <f>VLOOKUP(B266,'Fire EN 54'!$D$5:$H$508,5,0)</f>
        <v>359</v>
      </c>
      <c r="F266" s="566" t="s">
        <v>682</v>
      </c>
      <c r="G266" s="579" t="s">
        <v>3</v>
      </c>
      <c r="H266" s="710" t="s">
        <v>777</v>
      </c>
      <c r="I266" s="579"/>
      <c r="J266" s="560" t="str">
        <f>VLOOKUP(B266,'Fire EN 54'!$D$5:$I$508,6,0)</f>
        <v>3</v>
      </c>
      <c r="K266" s="560" t="s">
        <v>600</v>
      </c>
      <c r="L266" s="561" t="s">
        <v>667</v>
      </c>
      <c r="M266" s="562">
        <f>VLOOKUP(B266,'Fire EN 54 FX 4,704'!$D$5:$L$500,9,0)</f>
        <v>4911990000</v>
      </c>
      <c r="N266" s="563" t="str">
        <f>VLOOKUP(B266,'Fire EN 54 FX 4,704'!$D$5:$O$500,12,0)</f>
        <v>0.24</v>
      </c>
      <c r="O266" s="568"/>
      <c r="P266" s="568"/>
      <c r="Q266" s="568"/>
      <c r="R266" s="568"/>
      <c r="S266" s="568"/>
      <c r="T266" s="568"/>
      <c r="U266" s="568"/>
      <c r="V266" s="568"/>
      <c r="W266" s="568"/>
      <c r="X266" s="568"/>
    </row>
    <row r="267" spans="1:165" s="648" customFormat="1" ht="51" customHeight="1" x14ac:dyDescent="0.15">
      <c r="A267" s="639"/>
      <c r="B267" s="655" t="s">
        <v>398</v>
      </c>
      <c r="C267" s="655" t="s">
        <v>399</v>
      </c>
      <c r="D267" s="644" t="s">
        <v>400</v>
      </c>
      <c r="E267" s="556">
        <f>VLOOKUP(B267,'Fire EN 54'!$D$5:$H$508,5,0)</f>
        <v>385</v>
      </c>
      <c r="F267" s="566" t="s">
        <v>682</v>
      </c>
      <c r="G267" s="579" t="s">
        <v>3</v>
      </c>
      <c r="H267" s="579"/>
      <c r="I267" s="579"/>
      <c r="J267" s="560" t="str">
        <f>VLOOKUP(B267,'Fire EN 54'!$D$5:$I$508,6,0)</f>
        <v>3</v>
      </c>
      <c r="K267" s="560" t="s">
        <v>600</v>
      </c>
      <c r="L267" s="561" t="s">
        <v>667</v>
      </c>
      <c r="M267" s="562">
        <f>VLOOKUP(B267,'Fire EN 54 FX 4,704'!$D$5:$L$500,9,0)</f>
        <v>3824840000</v>
      </c>
      <c r="N267" s="563" t="str">
        <f>VLOOKUP(B267,'Fire EN 54 FX 4,704'!$D$5:$O$500,12,0)</f>
        <v>0.05</v>
      </c>
      <c r="O267" s="568"/>
      <c r="P267" s="568"/>
      <c r="Q267" s="568"/>
      <c r="R267" s="568"/>
      <c r="S267" s="568"/>
      <c r="T267" s="568"/>
      <c r="U267" s="568"/>
      <c r="V267" s="568"/>
      <c r="W267" s="568"/>
      <c r="X267" s="568"/>
    </row>
    <row r="268" spans="1:165" s="648" customFormat="1" ht="51" customHeight="1" x14ac:dyDescent="0.15">
      <c r="A268" s="639"/>
      <c r="B268" s="554" t="s">
        <v>401</v>
      </c>
      <c r="C268" s="554" t="s">
        <v>402</v>
      </c>
      <c r="D268" s="578" t="s">
        <v>403</v>
      </c>
      <c r="E268" s="556">
        <f>VLOOKUP(B268,'Fire EN 54'!$D$5:$H$508,5,0)</f>
        <v>3495</v>
      </c>
      <c r="F268" s="566" t="s">
        <v>682</v>
      </c>
      <c r="G268" s="579" t="s">
        <v>3</v>
      </c>
      <c r="H268" s="579"/>
      <c r="I268" s="579"/>
      <c r="J268" s="560" t="str">
        <f>VLOOKUP(B268,'Fire EN 54'!$D$5:$I$508,6,0)</f>
        <v>3</v>
      </c>
      <c r="K268" s="560" t="s">
        <v>600</v>
      </c>
      <c r="L268" s="561" t="s">
        <v>667</v>
      </c>
      <c r="M268" s="562">
        <f>VLOOKUP(B268,'Fire EN 54 FX 4,704'!$D$5:$L$500,9,0)</f>
        <v>8205598000</v>
      </c>
      <c r="N268" s="563" t="str">
        <f>VLOOKUP(B268,'Fire EN 54 FX 4,704'!$D$5:$O$500,12,0)</f>
        <v>1.221</v>
      </c>
      <c r="O268" s="568"/>
      <c r="P268" s="568"/>
      <c r="Q268" s="568"/>
      <c r="R268" s="568"/>
      <c r="S268" s="568"/>
      <c r="T268" s="568"/>
      <c r="U268" s="568"/>
      <c r="V268" s="568"/>
      <c r="W268" s="568"/>
      <c r="X268" s="568"/>
    </row>
    <row r="269" spans="1:165" s="569" customFormat="1" ht="51" customHeight="1" x14ac:dyDescent="0.15">
      <c r="A269" s="558"/>
      <c r="B269" s="554" t="s">
        <v>404</v>
      </c>
      <c r="C269" s="650" t="s">
        <v>773</v>
      </c>
      <c r="D269" s="578" t="s">
        <v>646</v>
      </c>
      <c r="E269" s="556">
        <f>VLOOKUP(B269,'Fire EN 54'!$D$5:$H$508,5,0)</f>
        <v>6413</v>
      </c>
      <c r="F269" s="566" t="s">
        <v>682</v>
      </c>
      <c r="G269" s="579" t="s">
        <v>3</v>
      </c>
      <c r="H269" s="579"/>
      <c r="I269" s="579"/>
      <c r="J269" s="560" t="str">
        <f>VLOOKUP(B269,'Fire EN 54'!$D$5:$I$508,6,0)</f>
        <v>3</v>
      </c>
      <c r="K269" s="560" t="s">
        <v>600</v>
      </c>
      <c r="L269" s="561" t="s">
        <v>667</v>
      </c>
      <c r="M269" s="562">
        <f>VLOOKUP(B269,'Fire EN 54 FX 4,704'!$D$5:$L$500,9,0)</f>
        <v>3926909790</v>
      </c>
      <c r="N269" s="563" t="str">
        <f>VLOOKUP(B269,'Fire EN 54 FX 4,704'!$D$5:$O$500,12,0)</f>
        <v>1.04</v>
      </c>
      <c r="O269" s="568"/>
      <c r="P269" s="568"/>
      <c r="Q269" s="568"/>
      <c r="R269" s="568"/>
      <c r="S269" s="568"/>
      <c r="T269" s="568"/>
      <c r="U269" s="568"/>
      <c r="V269" s="568"/>
      <c r="W269" s="568"/>
      <c r="X269" s="568"/>
    </row>
    <row r="270" spans="1:165" s="569" customFormat="1" ht="51" customHeight="1" x14ac:dyDescent="0.15">
      <c r="A270" s="558"/>
      <c r="B270" s="652" t="s">
        <v>647</v>
      </c>
      <c r="C270" s="650" t="s">
        <v>654</v>
      </c>
      <c r="D270" s="578" t="s">
        <v>648</v>
      </c>
      <c r="E270" s="556">
        <f>VLOOKUP(B270,'Fire EN 54'!$D$5:$H$508,5,0)</f>
        <v>1336</v>
      </c>
      <c r="F270" s="566" t="s">
        <v>682</v>
      </c>
      <c r="G270" s="579" t="s">
        <v>3</v>
      </c>
      <c r="H270" s="579"/>
      <c r="I270" s="579"/>
      <c r="J270" s="560" t="str">
        <f>VLOOKUP(B270,'Fire EN 54'!$D$5:$I$508,6,0)</f>
        <v>3</v>
      </c>
      <c r="K270" s="560" t="s">
        <v>600</v>
      </c>
      <c r="L270" s="561" t="s">
        <v>667</v>
      </c>
      <c r="M270" s="562">
        <f>VLOOKUP(B270,'Fire EN 54 FX 4,704'!$D$5:$L$500,9,0)</f>
        <v>3926909790</v>
      </c>
      <c r="N270" s="563" t="str">
        <f>VLOOKUP(B270,'Fire EN 54 FX 4,704'!$D$5:$O$500,12,0)</f>
        <v>0.38</v>
      </c>
      <c r="O270" s="568"/>
      <c r="P270" s="568"/>
      <c r="Q270" s="568"/>
      <c r="R270" s="568"/>
      <c r="S270" s="568"/>
      <c r="T270" s="568"/>
      <c r="U270" s="568"/>
      <c r="V270" s="568"/>
      <c r="W270" s="568"/>
      <c r="X270" s="568"/>
    </row>
    <row r="271" spans="1:165" s="569" customFormat="1" ht="51" customHeight="1" x14ac:dyDescent="0.15">
      <c r="A271" s="558"/>
      <c r="B271" s="652" t="s">
        <v>2739</v>
      </c>
      <c r="C271" s="650" t="s">
        <v>649</v>
      </c>
      <c r="D271" s="578" t="s">
        <v>650</v>
      </c>
      <c r="E271" s="556">
        <f>VLOOKUP(B271,'Fire EN 54'!$D$5:$H$508,5,0)</f>
        <v>1745</v>
      </c>
      <c r="F271" s="566" t="s">
        <v>682</v>
      </c>
      <c r="G271" s="579" t="s">
        <v>3</v>
      </c>
      <c r="H271" s="579"/>
      <c r="I271" s="579"/>
      <c r="J271" s="560" t="str">
        <f>VLOOKUP(B271,'Fire EN 54'!$D$5:$I$508,6,0)</f>
        <v>3</v>
      </c>
      <c r="K271" s="560" t="s">
        <v>600</v>
      </c>
      <c r="L271" s="561" t="s">
        <v>667</v>
      </c>
      <c r="M271" s="562">
        <f>VLOOKUP(B271,'Fire EN 54 FX 4,704'!$D$5:$L$500,9,0)</f>
        <v>4202929890</v>
      </c>
      <c r="N271" s="563" t="str">
        <f>VLOOKUP(B271,'Fire EN 54 FX 4,704'!$D$5:$O$500,12,0)</f>
        <v>2.52</v>
      </c>
      <c r="O271" s="568"/>
      <c r="P271" s="568"/>
      <c r="Q271" s="568"/>
      <c r="R271" s="568"/>
      <c r="S271" s="568"/>
      <c r="T271" s="568"/>
      <c r="U271" s="568"/>
      <c r="V271" s="568"/>
      <c r="W271" s="568"/>
      <c r="X271" s="568"/>
    </row>
    <row r="272" spans="1:165" s="648" customFormat="1" ht="33.75" customHeight="1" x14ac:dyDescent="0.15">
      <c r="A272" s="639"/>
      <c r="B272" s="554" t="s">
        <v>405</v>
      </c>
      <c r="C272" s="554" t="s">
        <v>406</v>
      </c>
      <c r="D272" s="578" t="s">
        <v>407</v>
      </c>
      <c r="E272" s="556">
        <f>VLOOKUP(B272,'Fire EN 54'!$D$5:$H$508,5,0)</f>
        <v>152</v>
      </c>
      <c r="F272" s="566" t="s">
        <v>682</v>
      </c>
      <c r="G272" s="579" t="s">
        <v>3</v>
      </c>
      <c r="H272" s="579"/>
      <c r="I272" s="579"/>
      <c r="J272" s="560" t="str">
        <f>VLOOKUP(B272,'Fire EN 54'!$D$5:$I$508,6,0)</f>
        <v>3</v>
      </c>
      <c r="K272" s="560" t="s">
        <v>600</v>
      </c>
      <c r="L272" s="647" t="s">
        <v>667</v>
      </c>
      <c r="M272" s="562">
        <f>VLOOKUP(B272,'Fire EN 54 FX 4,704'!$D$5:$L$500,9,0)</f>
        <v>3926909790</v>
      </c>
      <c r="N272" s="563" t="str">
        <f>VLOOKUP(B272,'Fire EN 54 FX 4,704'!$D$5:$O$500,12,0)</f>
        <v>0.083</v>
      </c>
      <c r="O272" s="568"/>
      <c r="P272" s="568"/>
      <c r="Q272" s="568"/>
      <c r="R272" s="568"/>
      <c r="S272" s="568"/>
      <c r="T272" s="568"/>
      <c r="U272" s="568"/>
      <c r="V272" s="568"/>
      <c r="W272" s="568"/>
      <c r="X272" s="568"/>
    </row>
    <row r="273" spans="1:164" s="569" customFormat="1" ht="51" customHeight="1" x14ac:dyDescent="0.15">
      <c r="A273" s="558"/>
      <c r="B273" s="571" t="s">
        <v>408</v>
      </c>
      <c r="C273" s="571" t="s">
        <v>785</v>
      </c>
      <c r="D273" s="572" t="s">
        <v>686</v>
      </c>
      <c r="E273" s="556">
        <f>VLOOKUP(B273,'Fire EN 54'!$D$5:$H$508,5,0)</f>
        <v>23961</v>
      </c>
      <c r="F273" s="566" t="s">
        <v>682</v>
      </c>
      <c r="G273" s="560" t="s">
        <v>3</v>
      </c>
      <c r="H273" s="560"/>
      <c r="I273" s="560"/>
      <c r="J273" s="560" t="str">
        <f>VLOOKUP(B273,'Fire EN 54'!$D$5:$I$508,6,0)</f>
        <v>3</v>
      </c>
      <c r="K273" s="560" t="s">
        <v>600</v>
      </c>
      <c r="L273" s="649" t="s">
        <v>667</v>
      </c>
      <c r="M273" s="562">
        <f>VLOOKUP(B273,'Fire EN 54 FX 4,704'!$D$5:$L$500,9,0)</f>
        <v>90303900</v>
      </c>
      <c r="N273" s="563" t="str">
        <f>VLOOKUP(B273,'Fire EN 54 FX 4,704'!$D$5:$O$500,12,0)</f>
        <v>5.092</v>
      </c>
      <c r="O273" s="568"/>
      <c r="P273" s="568"/>
      <c r="Q273" s="568"/>
      <c r="R273" s="568"/>
      <c r="S273" s="568"/>
      <c r="T273" s="568"/>
      <c r="U273" s="568"/>
      <c r="V273" s="568"/>
      <c r="W273" s="568"/>
      <c r="X273" s="568"/>
    </row>
    <row r="274" spans="1:164" s="52" customFormat="1" ht="12.75" x14ac:dyDescent="0.15">
      <c r="A274" s="773" t="s">
        <v>409</v>
      </c>
      <c r="B274" s="761"/>
      <c r="C274" s="761"/>
      <c r="D274" s="761"/>
      <c r="E274" s="353"/>
      <c r="F274" s="761"/>
      <c r="G274" s="761"/>
      <c r="H274" s="761"/>
      <c r="I274" s="761"/>
      <c r="J274" s="761"/>
      <c r="K274" s="761"/>
      <c r="L274" s="761"/>
      <c r="M274" s="353"/>
      <c r="N274" s="353"/>
      <c r="O274" s="43"/>
      <c r="P274" s="43"/>
      <c r="Q274" s="43"/>
      <c r="R274" s="43"/>
      <c r="S274" s="43"/>
      <c r="T274" s="43"/>
      <c r="U274" s="43"/>
      <c r="V274" s="43"/>
      <c r="W274" s="43"/>
      <c r="X274" s="43"/>
    </row>
    <row r="275" spans="1:164" s="55" customFormat="1" ht="11.25" x14ac:dyDescent="0.15">
      <c r="A275" s="770" t="s">
        <v>410</v>
      </c>
      <c r="B275" s="771"/>
      <c r="C275" s="771"/>
      <c r="D275" s="771"/>
      <c r="E275" s="352"/>
      <c r="F275" s="772"/>
      <c r="G275" s="772"/>
      <c r="H275" s="772"/>
      <c r="I275" s="772"/>
      <c r="J275" s="772"/>
      <c r="K275" s="772"/>
      <c r="L275" s="772"/>
      <c r="M275" s="352"/>
      <c r="N275" s="352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  <c r="ED275" s="53"/>
      <c r="EE275" s="53"/>
      <c r="EF275" s="53"/>
      <c r="EG275" s="53"/>
      <c r="EH275" s="53"/>
      <c r="EI275" s="53"/>
      <c r="EJ275" s="53"/>
      <c r="EK275" s="53"/>
      <c r="EL275" s="53"/>
      <c r="EM275" s="53"/>
      <c r="EN275" s="53"/>
      <c r="EO275" s="53"/>
      <c r="EP275" s="53"/>
      <c r="EQ275" s="53"/>
      <c r="ER275" s="53"/>
      <c r="ES275" s="53"/>
      <c r="ET275" s="53"/>
      <c r="EU275" s="53"/>
      <c r="EV275" s="53"/>
      <c r="EW275" s="53"/>
      <c r="EX275" s="53"/>
      <c r="EY275" s="53"/>
      <c r="EZ275" s="53"/>
      <c r="FA275" s="53"/>
      <c r="FB275" s="53"/>
      <c r="FC275" s="53"/>
      <c r="FD275" s="53"/>
      <c r="FE275" s="53"/>
      <c r="FF275" s="53"/>
      <c r="FG275" s="53"/>
      <c r="FH275" s="53"/>
    </row>
    <row r="276" spans="1:164" s="748" customFormat="1" ht="36.75" customHeight="1" x14ac:dyDescent="0.15">
      <c r="A276" s="744"/>
      <c r="B276" s="599" t="s">
        <v>1038</v>
      </c>
      <c r="C276" s="599" t="s">
        <v>1037</v>
      </c>
      <c r="D276" s="635" t="s">
        <v>1039</v>
      </c>
      <c r="E276" s="601">
        <f>VLOOKUP(B276,'Fire EN 54'!$D$5:$H$508,5,0)</f>
        <v>45324</v>
      </c>
      <c r="F276" s="719" t="s">
        <v>682</v>
      </c>
      <c r="G276" s="745" t="s">
        <v>229</v>
      </c>
      <c r="H276" s="745"/>
      <c r="I276" s="746"/>
      <c r="J276" s="560" t="str">
        <f>VLOOKUP(B276,'Fire EN 54'!$D$5:$I$508,6,0)</f>
        <v>n.a.</v>
      </c>
      <c r="K276" s="603" t="s">
        <v>600</v>
      </c>
      <c r="L276" s="720" t="s">
        <v>671</v>
      </c>
      <c r="M276" s="605">
        <f>VLOOKUP(B276,'Fire EN 54 FX 4,704'!$D$5:$L$500,9,0)</f>
        <v>4911990000</v>
      </c>
      <c r="N276" s="606" t="str">
        <f>VLOOKUP(B276,'Fire EN 54 FX 4,704'!$D$5:$O$500,12,0)</f>
        <v>0.001</v>
      </c>
      <c r="O276" s="747"/>
      <c r="P276" s="747"/>
      <c r="Q276" s="747"/>
      <c r="R276" s="747"/>
      <c r="S276" s="747"/>
      <c r="T276" s="747"/>
      <c r="U276" s="747"/>
      <c r="V276" s="747"/>
      <c r="W276" s="747"/>
      <c r="X276" s="747"/>
      <c r="Y276" s="747"/>
      <c r="Z276" s="747"/>
      <c r="AA276" s="747"/>
      <c r="AB276" s="747"/>
      <c r="AC276" s="747"/>
      <c r="AD276" s="747"/>
      <c r="AE276" s="747"/>
      <c r="AF276" s="747"/>
      <c r="AG276" s="747"/>
      <c r="AH276" s="747"/>
      <c r="AI276" s="747"/>
      <c r="AJ276" s="747"/>
      <c r="AK276" s="747"/>
      <c r="AL276" s="747"/>
      <c r="AM276" s="747"/>
      <c r="AN276" s="747"/>
      <c r="AO276" s="747"/>
      <c r="AP276" s="747"/>
      <c r="AQ276" s="747"/>
      <c r="AR276" s="747"/>
      <c r="AS276" s="747"/>
      <c r="AT276" s="747"/>
      <c r="AU276" s="747"/>
      <c r="AV276" s="747"/>
      <c r="AW276" s="747"/>
      <c r="AX276" s="747"/>
      <c r="AY276" s="747"/>
      <c r="AZ276" s="747"/>
      <c r="BA276" s="747"/>
      <c r="BB276" s="747"/>
      <c r="BC276" s="747"/>
      <c r="BD276" s="747"/>
      <c r="BE276" s="747"/>
      <c r="BF276" s="747"/>
      <c r="BG276" s="747"/>
      <c r="BH276" s="747"/>
      <c r="BI276" s="747"/>
      <c r="BJ276" s="747"/>
      <c r="BK276" s="747"/>
      <c r="BL276" s="747"/>
      <c r="BM276" s="747"/>
      <c r="BN276" s="747"/>
      <c r="BO276" s="747"/>
      <c r="BP276" s="747"/>
      <c r="BQ276" s="747"/>
      <c r="BR276" s="747"/>
      <c r="BS276" s="747"/>
      <c r="BT276" s="747"/>
      <c r="BU276" s="747"/>
      <c r="BV276" s="747"/>
      <c r="BW276" s="747"/>
      <c r="BX276" s="747"/>
      <c r="BY276" s="747"/>
      <c r="BZ276" s="747"/>
      <c r="CA276" s="747"/>
      <c r="CB276" s="747"/>
      <c r="CC276" s="747"/>
      <c r="CD276" s="747"/>
      <c r="CE276" s="747"/>
      <c r="CF276" s="747"/>
      <c r="CG276" s="747"/>
      <c r="CH276" s="747"/>
      <c r="CI276" s="747"/>
      <c r="CJ276" s="747"/>
      <c r="CK276" s="747"/>
      <c r="CL276" s="747"/>
      <c r="CM276" s="747"/>
      <c r="CN276" s="747"/>
      <c r="CO276" s="747"/>
      <c r="CP276" s="747"/>
      <c r="CQ276" s="747"/>
      <c r="CR276" s="747"/>
      <c r="CS276" s="747"/>
      <c r="CT276" s="747"/>
      <c r="CU276" s="747"/>
      <c r="CV276" s="747"/>
      <c r="CW276" s="747"/>
      <c r="CX276" s="747"/>
      <c r="CY276" s="747"/>
      <c r="CZ276" s="747"/>
      <c r="DA276" s="747"/>
      <c r="DB276" s="747"/>
      <c r="DC276" s="747"/>
      <c r="DD276" s="747"/>
      <c r="DE276" s="747"/>
      <c r="DF276" s="747"/>
      <c r="DG276" s="747"/>
      <c r="DH276" s="747"/>
      <c r="DI276" s="747"/>
      <c r="DJ276" s="747"/>
      <c r="DK276" s="747"/>
      <c r="DL276" s="747"/>
      <c r="DM276" s="747"/>
      <c r="DN276" s="747"/>
      <c r="DO276" s="747"/>
      <c r="DP276" s="747"/>
      <c r="DQ276" s="747"/>
      <c r="DR276" s="747"/>
      <c r="DS276" s="747"/>
      <c r="DT276" s="747"/>
      <c r="DU276" s="747"/>
      <c r="DV276" s="747"/>
      <c r="DW276" s="747"/>
      <c r="DX276" s="747"/>
      <c r="DY276" s="747"/>
      <c r="DZ276" s="747"/>
      <c r="EA276" s="747"/>
      <c r="EB276" s="747"/>
      <c r="EC276" s="747"/>
      <c r="ED276" s="747"/>
      <c r="EE276" s="747"/>
      <c r="EF276" s="747"/>
      <c r="EG276" s="747"/>
      <c r="EH276" s="747"/>
      <c r="EI276" s="747"/>
      <c r="EJ276" s="747"/>
      <c r="EK276" s="747"/>
      <c r="EL276" s="747"/>
      <c r="EM276" s="747"/>
      <c r="EN276" s="747"/>
      <c r="EO276" s="747"/>
      <c r="EP276" s="747"/>
      <c r="EQ276" s="747"/>
      <c r="ER276" s="747"/>
      <c r="ES276" s="747"/>
      <c r="ET276" s="747"/>
      <c r="EU276" s="747"/>
      <c r="EV276" s="747"/>
      <c r="EW276" s="747"/>
      <c r="EX276" s="747"/>
      <c r="EY276" s="747"/>
      <c r="EZ276" s="747"/>
      <c r="FA276" s="747"/>
      <c r="FB276" s="747"/>
      <c r="FC276" s="747"/>
      <c r="FD276" s="747"/>
      <c r="FE276" s="747"/>
      <c r="FF276" s="747"/>
      <c r="FG276" s="747"/>
      <c r="FH276" s="747"/>
    </row>
    <row r="277" spans="1:164" s="748" customFormat="1" ht="36" customHeight="1" x14ac:dyDescent="0.15">
      <c r="A277" s="749"/>
      <c r="B277" s="599" t="s">
        <v>1349</v>
      </c>
      <c r="C277" s="599" t="s">
        <v>411</v>
      </c>
      <c r="D277" s="635" t="s">
        <v>782</v>
      </c>
      <c r="E277" s="601">
        <f>VLOOKUP(B277,'Fire EN 54'!$D$5:$H$508,5,0)</f>
        <v>25070</v>
      </c>
      <c r="F277" s="719" t="s">
        <v>682</v>
      </c>
      <c r="G277" s="745" t="s">
        <v>229</v>
      </c>
      <c r="H277" s="745"/>
      <c r="I277" s="746"/>
      <c r="J277" s="560" t="str">
        <f>VLOOKUP(B277,'Fire EN 54'!$D$5:$I$508,6,0)</f>
        <v>n.a.</v>
      </c>
      <c r="K277" s="603" t="s">
        <v>600</v>
      </c>
      <c r="L277" s="720" t="s">
        <v>671</v>
      </c>
      <c r="M277" s="605">
        <f>VLOOKUP(B277,'Fire EN 54 FX 4,704'!$D$5:$L$500,9,0)</f>
        <v>4911990000</v>
      </c>
      <c r="N277" s="606" t="str">
        <f>VLOOKUP(B277,'Fire EN 54 FX 4,704'!$D$5:$O$500,12,0)</f>
        <v>0.001</v>
      </c>
      <c r="O277" s="747"/>
      <c r="P277" s="747"/>
      <c r="Q277" s="747"/>
      <c r="R277" s="747"/>
      <c r="S277" s="747"/>
      <c r="T277" s="747"/>
      <c r="U277" s="747"/>
      <c r="V277" s="747"/>
      <c r="W277" s="747"/>
      <c r="X277" s="747"/>
      <c r="Y277" s="747"/>
      <c r="Z277" s="747"/>
      <c r="AA277" s="747"/>
      <c r="AB277" s="747"/>
      <c r="AC277" s="747"/>
      <c r="AD277" s="747"/>
      <c r="AE277" s="747"/>
      <c r="AF277" s="747"/>
      <c r="AG277" s="747"/>
      <c r="AH277" s="747"/>
      <c r="AI277" s="747"/>
      <c r="AJ277" s="747"/>
      <c r="AK277" s="747"/>
      <c r="AL277" s="747"/>
      <c r="AM277" s="747"/>
      <c r="AN277" s="747"/>
      <c r="AO277" s="747"/>
      <c r="AP277" s="747"/>
      <c r="AQ277" s="747"/>
      <c r="AR277" s="747"/>
      <c r="AS277" s="747"/>
      <c r="AT277" s="747"/>
      <c r="AU277" s="747"/>
      <c r="AV277" s="747"/>
      <c r="AW277" s="747"/>
      <c r="AX277" s="747"/>
      <c r="AY277" s="747"/>
      <c r="AZ277" s="747"/>
      <c r="BA277" s="747"/>
      <c r="BB277" s="747"/>
      <c r="BC277" s="747"/>
      <c r="BD277" s="747"/>
      <c r="BE277" s="747"/>
      <c r="BF277" s="747"/>
      <c r="BG277" s="747"/>
      <c r="BH277" s="747"/>
      <c r="BI277" s="747"/>
      <c r="BJ277" s="747"/>
      <c r="BK277" s="747"/>
      <c r="BL277" s="747"/>
      <c r="BM277" s="747"/>
      <c r="BN277" s="747"/>
      <c r="BO277" s="747"/>
      <c r="BP277" s="747"/>
      <c r="BQ277" s="747"/>
      <c r="BR277" s="747"/>
      <c r="BS277" s="747"/>
      <c r="BT277" s="747"/>
      <c r="BU277" s="747"/>
      <c r="BV277" s="747"/>
      <c r="BW277" s="747"/>
      <c r="BX277" s="747"/>
      <c r="BY277" s="747"/>
      <c r="BZ277" s="747"/>
      <c r="CA277" s="747"/>
      <c r="CB277" s="747"/>
      <c r="CC277" s="747"/>
      <c r="CD277" s="747"/>
      <c r="CE277" s="747"/>
      <c r="CF277" s="747"/>
      <c r="CG277" s="747"/>
      <c r="CH277" s="747"/>
      <c r="CI277" s="747"/>
      <c r="CJ277" s="747"/>
      <c r="CK277" s="747"/>
      <c r="CL277" s="747"/>
      <c r="CM277" s="747"/>
      <c r="CN277" s="747"/>
      <c r="CO277" s="747"/>
      <c r="CP277" s="747"/>
      <c r="CQ277" s="747"/>
      <c r="CR277" s="747"/>
      <c r="CS277" s="747"/>
      <c r="CT277" s="747"/>
      <c r="CU277" s="747"/>
      <c r="CV277" s="747"/>
      <c r="CW277" s="747"/>
      <c r="CX277" s="747"/>
      <c r="CY277" s="747"/>
      <c r="CZ277" s="747"/>
      <c r="DA277" s="747"/>
      <c r="DB277" s="747"/>
      <c r="DC277" s="747"/>
      <c r="DD277" s="747"/>
      <c r="DE277" s="747"/>
      <c r="DF277" s="747"/>
      <c r="DG277" s="747"/>
      <c r="DH277" s="747"/>
      <c r="DI277" s="747"/>
      <c r="DJ277" s="747"/>
      <c r="DK277" s="747"/>
      <c r="DL277" s="747"/>
      <c r="DM277" s="747"/>
      <c r="DN277" s="747"/>
      <c r="DO277" s="747"/>
      <c r="DP277" s="747"/>
      <c r="DQ277" s="747"/>
      <c r="DR277" s="747"/>
      <c r="DS277" s="747"/>
      <c r="DT277" s="747"/>
      <c r="DU277" s="747"/>
      <c r="DV277" s="747"/>
      <c r="DW277" s="747"/>
      <c r="DX277" s="747"/>
      <c r="DY277" s="747"/>
      <c r="DZ277" s="747"/>
      <c r="EA277" s="747"/>
      <c r="EB277" s="747"/>
      <c r="EC277" s="747"/>
      <c r="ED277" s="747"/>
      <c r="EE277" s="747"/>
      <c r="EF277" s="747"/>
      <c r="EG277" s="747"/>
      <c r="EH277" s="747"/>
      <c r="EI277" s="747"/>
      <c r="EJ277" s="747"/>
      <c r="EK277" s="747"/>
      <c r="EL277" s="747"/>
      <c r="EM277" s="747"/>
      <c r="EN277" s="747"/>
      <c r="EO277" s="747"/>
      <c r="EP277" s="747"/>
      <c r="EQ277" s="747"/>
      <c r="ER277" s="747"/>
      <c r="ES277" s="747"/>
      <c r="ET277" s="747"/>
      <c r="EU277" s="747"/>
      <c r="EV277" s="747"/>
      <c r="EW277" s="747"/>
      <c r="EX277" s="747"/>
      <c r="EY277" s="747"/>
      <c r="EZ277" s="747"/>
      <c r="FA277" s="747"/>
      <c r="FB277" s="747"/>
      <c r="FC277" s="747"/>
      <c r="FD277" s="747"/>
      <c r="FE277" s="747"/>
      <c r="FF277" s="747"/>
      <c r="FG277" s="747"/>
    </row>
    <row r="278" spans="1:164" s="748" customFormat="1" ht="39" customHeight="1" x14ac:dyDescent="0.15">
      <c r="A278" s="750"/>
      <c r="B278" s="599" t="s">
        <v>1350</v>
      </c>
      <c r="C278" s="599" t="s">
        <v>412</v>
      </c>
      <c r="D278" s="635" t="s">
        <v>781</v>
      </c>
      <c r="E278" s="601">
        <f>VLOOKUP(B278,'Fire EN 54'!$D$5:$H$508,5,0)</f>
        <v>16996</v>
      </c>
      <c r="F278" s="719" t="s">
        <v>682</v>
      </c>
      <c r="G278" s="745" t="s">
        <v>229</v>
      </c>
      <c r="H278" s="745"/>
      <c r="I278" s="745"/>
      <c r="J278" s="560" t="str">
        <f>VLOOKUP(B278,'Fire EN 54'!$D$5:$I$508,6,0)</f>
        <v>n.a.</v>
      </c>
      <c r="K278" s="603" t="s">
        <v>600</v>
      </c>
      <c r="L278" s="720" t="s">
        <v>671</v>
      </c>
      <c r="M278" s="605">
        <f>VLOOKUP(B278,'Fire EN 54 FX 4,704'!$D$5:$L$500,9,0)</f>
        <v>4911990000</v>
      </c>
      <c r="N278" s="606" t="str">
        <f>VLOOKUP(B278,'Fire EN 54 FX 4,704'!$D$5:$O$500,12,0)</f>
        <v>0.001</v>
      </c>
      <c r="O278" s="747"/>
      <c r="P278" s="747"/>
      <c r="Q278" s="747"/>
      <c r="R278" s="747"/>
      <c r="S278" s="747"/>
      <c r="T278" s="747"/>
      <c r="U278" s="747"/>
      <c r="V278" s="747"/>
      <c r="W278" s="747"/>
      <c r="X278" s="747"/>
      <c r="Y278" s="747"/>
      <c r="Z278" s="747"/>
      <c r="AA278" s="747"/>
      <c r="AB278" s="747"/>
      <c r="AC278" s="747"/>
      <c r="AD278" s="747"/>
      <c r="AE278" s="747"/>
      <c r="AF278" s="747"/>
      <c r="AG278" s="747"/>
      <c r="AH278" s="747"/>
      <c r="AI278" s="747"/>
      <c r="AJ278" s="747"/>
      <c r="AK278" s="747"/>
      <c r="AL278" s="747"/>
      <c r="AM278" s="747"/>
      <c r="AN278" s="747"/>
      <c r="AO278" s="747"/>
      <c r="AP278" s="747"/>
      <c r="AQ278" s="747"/>
      <c r="AR278" s="747"/>
      <c r="AS278" s="747"/>
      <c r="AT278" s="747"/>
      <c r="AU278" s="747"/>
      <c r="AV278" s="747"/>
      <c r="AW278" s="747"/>
      <c r="AX278" s="747"/>
      <c r="AY278" s="747"/>
      <c r="AZ278" s="747"/>
      <c r="BA278" s="747"/>
      <c r="BB278" s="747"/>
      <c r="BC278" s="747"/>
      <c r="BD278" s="747"/>
      <c r="BE278" s="747"/>
      <c r="BF278" s="747"/>
      <c r="BG278" s="747"/>
      <c r="BH278" s="747"/>
      <c r="BI278" s="747"/>
      <c r="BJ278" s="747"/>
      <c r="BK278" s="747"/>
      <c r="BL278" s="747"/>
      <c r="BM278" s="747"/>
      <c r="BN278" s="747"/>
      <c r="BO278" s="747"/>
      <c r="BP278" s="747"/>
      <c r="BQ278" s="747"/>
      <c r="BR278" s="747"/>
      <c r="BS278" s="747"/>
      <c r="BT278" s="747"/>
      <c r="BU278" s="747"/>
      <c r="BV278" s="747"/>
      <c r="BW278" s="747"/>
      <c r="BX278" s="747"/>
      <c r="BY278" s="747"/>
      <c r="BZ278" s="747"/>
      <c r="CA278" s="747"/>
      <c r="CB278" s="747"/>
      <c r="CC278" s="747"/>
      <c r="CD278" s="747"/>
      <c r="CE278" s="747"/>
      <c r="CF278" s="747"/>
      <c r="CG278" s="747"/>
      <c r="CH278" s="747"/>
      <c r="CI278" s="747"/>
      <c r="CJ278" s="747"/>
      <c r="CK278" s="747"/>
      <c r="CL278" s="747"/>
      <c r="CM278" s="747"/>
      <c r="CN278" s="747"/>
      <c r="CO278" s="747"/>
      <c r="CP278" s="747"/>
      <c r="CQ278" s="747"/>
      <c r="CR278" s="747"/>
      <c r="CS278" s="747"/>
      <c r="CT278" s="747"/>
      <c r="CU278" s="747"/>
      <c r="CV278" s="747"/>
      <c r="CW278" s="747"/>
      <c r="CX278" s="747"/>
      <c r="CY278" s="747"/>
      <c r="CZ278" s="747"/>
      <c r="DA278" s="747"/>
      <c r="DB278" s="747"/>
      <c r="DC278" s="747"/>
      <c r="DD278" s="747"/>
      <c r="DE278" s="747"/>
      <c r="DF278" s="747"/>
      <c r="DG278" s="747"/>
      <c r="DH278" s="747"/>
      <c r="DI278" s="747"/>
      <c r="DJ278" s="747"/>
      <c r="DK278" s="747"/>
      <c r="DL278" s="747"/>
      <c r="DM278" s="747"/>
      <c r="DN278" s="747"/>
      <c r="DO278" s="747"/>
      <c r="DP278" s="747"/>
      <c r="DQ278" s="747"/>
      <c r="DR278" s="747"/>
      <c r="DS278" s="747"/>
      <c r="DT278" s="747"/>
      <c r="DU278" s="747"/>
      <c r="DV278" s="747"/>
      <c r="DW278" s="747"/>
      <c r="DX278" s="747"/>
      <c r="DY278" s="747"/>
      <c r="DZ278" s="747"/>
      <c r="EA278" s="747"/>
      <c r="EB278" s="747"/>
      <c r="EC278" s="747"/>
      <c r="ED278" s="747"/>
      <c r="EE278" s="747"/>
      <c r="EF278" s="747"/>
      <c r="EG278" s="747"/>
      <c r="EH278" s="747"/>
      <c r="EI278" s="747"/>
      <c r="EJ278" s="747"/>
      <c r="EK278" s="747"/>
      <c r="EL278" s="747"/>
      <c r="EM278" s="747"/>
      <c r="EN278" s="747"/>
      <c r="EO278" s="747"/>
      <c r="EP278" s="747"/>
      <c r="EQ278" s="747"/>
      <c r="ER278" s="747"/>
      <c r="ES278" s="747"/>
      <c r="ET278" s="747"/>
      <c r="EU278" s="747"/>
      <c r="EV278" s="747"/>
      <c r="EW278" s="747"/>
      <c r="EX278" s="747"/>
      <c r="EY278" s="747"/>
      <c r="EZ278" s="747"/>
      <c r="FA278" s="747"/>
      <c r="FB278" s="747"/>
      <c r="FC278" s="747"/>
      <c r="FD278" s="747"/>
      <c r="FE278" s="747"/>
      <c r="FF278" s="747"/>
      <c r="FG278" s="747"/>
    </row>
    <row r="279" spans="1:164" s="55" customFormat="1" ht="12.75" x14ac:dyDescent="0.15">
      <c r="A279" s="773" t="s">
        <v>413</v>
      </c>
      <c r="B279" s="761"/>
      <c r="C279" s="761"/>
      <c r="D279" s="761"/>
      <c r="E279" s="353"/>
      <c r="F279" s="761"/>
      <c r="G279" s="761"/>
      <c r="H279" s="761"/>
      <c r="I279" s="761"/>
      <c r="J279" s="761"/>
      <c r="K279" s="761"/>
      <c r="L279" s="761"/>
      <c r="M279" s="353"/>
      <c r="N279" s="3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  <c r="DN279" s="53"/>
      <c r="DO279" s="53"/>
      <c r="DP279" s="53"/>
      <c r="DQ279" s="53"/>
      <c r="DR279" s="53"/>
      <c r="DS279" s="53"/>
      <c r="DT279" s="53"/>
      <c r="DU279" s="53"/>
      <c r="DV279" s="53"/>
      <c r="DW279" s="53"/>
      <c r="DX279" s="53"/>
      <c r="DY279" s="53"/>
      <c r="DZ279" s="53"/>
      <c r="EA279" s="53"/>
      <c r="EB279" s="53"/>
      <c r="EC279" s="53"/>
      <c r="ED279" s="53"/>
      <c r="EE279" s="53"/>
      <c r="EF279" s="53"/>
      <c r="EG279" s="53"/>
      <c r="EH279" s="53"/>
      <c r="EI279" s="53"/>
      <c r="EJ279" s="53"/>
      <c r="EK279" s="53"/>
      <c r="EL279" s="53"/>
      <c r="EM279" s="53"/>
      <c r="EN279" s="53"/>
      <c r="EO279" s="53"/>
      <c r="EP279" s="53"/>
      <c r="EQ279" s="53"/>
      <c r="ER279" s="53"/>
      <c r="ES279" s="53"/>
      <c r="ET279" s="53"/>
      <c r="EU279" s="53"/>
      <c r="EV279" s="53"/>
      <c r="EW279" s="53"/>
      <c r="EX279" s="53"/>
      <c r="EY279" s="53"/>
      <c r="EZ279" s="53"/>
      <c r="FA279" s="53"/>
      <c r="FB279" s="53"/>
      <c r="FC279" s="53"/>
      <c r="FD279" s="53"/>
      <c r="FE279" s="53"/>
      <c r="FF279" s="53"/>
      <c r="FG279" s="53"/>
    </row>
    <row r="280" spans="1:164" s="48" customFormat="1" ht="11.25" x14ac:dyDescent="0.15">
      <c r="A280" s="770" t="s">
        <v>414</v>
      </c>
      <c r="B280" s="771"/>
      <c r="C280" s="771"/>
      <c r="D280" s="771"/>
      <c r="E280" s="352"/>
      <c r="F280" s="772"/>
      <c r="G280" s="772"/>
      <c r="H280" s="772"/>
      <c r="I280" s="772"/>
      <c r="J280" s="772"/>
      <c r="K280" s="772"/>
      <c r="L280" s="772"/>
      <c r="M280" s="352"/>
      <c r="N280" s="352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EZ280" s="43"/>
      <c r="FA280" s="43"/>
      <c r="FB280" s="43"/>
      <c r="FC280" s="43"/>
      <c r="FD280" s="43"/>
    </row>
    <row r="281" spans="1:164" s="648" customFormat="1" ht="51" customHeight="1" x14ac:dyDescent="0.15">
      <c r="A281" s="639"/>
      <c r="B281" s="554" t="s">
        <v>415</v>
      </c>
      <c r="C281" s="554" t="s">
        <v>677</v>
      </c>
      <c r="D281" s="578" t="s">
        <v>416</v>
      </c>
      <c r="E281" s="556">
        <f>VLOOKUP(B281,'Fire EN 54'!$D$5:$H$508,5,0)</f>
        <v>8331</v>
      </c>
      <c r="F281" s="566" t="s">
        <v>682</v>
      </c>
      <c r="G281" s="579" t="s">
        <v>3</v>
      </c>
      <c r="H281" s="579"/>
      <c r="I281" s="579"/>
      <c r="J281" s="560" t="str">
        <f>VLOOKUP(B281,'Fire EN 54'!$D$5:$I$508,6,0)</f>
        <v>3</v>
      </c>
      <c r="K281" s="560" t="s">
        <v>600</v>
      </c>
      <c r="L281" s="647" t="s">
        <v>666</v>
      </c>
      <c r="M281" s="562">
        <f>VLOOKUP(B281,'Fire EN 54 FX 4,704'!$D$5:$L$500,9,0)</f>
        <v>8536501999</v>
      </c>
      <c r="N281" s="563" t="str">
        <f>VLOOKUP(B281,'Fire EN 54 FX 4,704'!$D$5:$O$500,12,0)</f>
        <v>0.576</v>
      </c>
      <c r="O281" s="568"/>
      <c r="P281" s="568"/>
      <c r="Q281" s="568"/>
      <c r="R281" s="568"/>
      <c r="S281" s="568"/>
      <c r="T281" s="568"/>
      <c r="U281" s="568"/>
      <c r="V281" s="568"/>
      <c r="W281" s="568"/>
      <c r="X281" s="568"/>
    </row>
    <row r="282" spans="1:164" s="648" customFormat="1" ht="51" customHeight="1" x14ac:dyDescent="0.15">
      <c r="A282" s="639"/>
      <c r="B282" s="554" t="s">
        <v>417</v>
      </c>
      <c r="C282" s="554" t="s">
        <v>418</v>
      </c>
      <c r="D282" s="578" t="s">
        <v>419</v>
      </c>
      <c r="E282" s="556">
        <f>VLOOKUP(B282,'Fire EN 54'!$D$5:$H$508,5,0)</f>
        <v>10712</v>
      </c>
      <c r="F282" s="566" t="s">
        <v>682</v>
      </c>
      <c r="G282" s="579" t="s">
        <v>3</v>
      </c>
      <c r="H282" s="579"/>
      <c r="I282" s="579"/>
      <c r="J282" s="560" t="str">
        <f>VLOOKUP(B282,'Fire EN 54'!$D$5:$I$508,6,0)</f>
        <v>3</v>
      </c>
      <c r="K282" s="560" t="s">
        <v>600</v>
      </c>
      <c r="L282" s="647" t="s">
        <v>666</v>
      </c>
      <c r="M282" s="562">
        <f>VLOOKUP(B282,'Fire EN 54 FX 4,704'!$D$5:$L$500,9,0)</f>
        <v>8536501999</v>
      </c>
      <c r="N282" s="563" t="str">
        <f>VLOOKUP(B282,'Fire EN 54 FX 4,704'!$D$5:$O$500,12,0)</f>
        <v>0.47</v>
      </c>
      <c r="O282" s="568"/>
      <c r="P282" s="568"/>
      <c r="Q282" s="568"/>
      <c r="R282" s="568"/>
      <c r="S282" s="568"/>
      <c r="T282" s="568"/>
      <c r="U282" s="568"/>
      <c r="V282" s="568"/>
      <c r="W282" s="568"/>
      <c r="X282" s="568"/>
    </row>
    <row r="283" spans="1:164" s="648" customFormat="1" ht="51" customHeight="1" x14ac:dyDescent="0.15">
      <c r="A283" s="639"/>
      <c r="B283" s="554" t="s">
        <v>420</v>
      </c>
      <c r="C283" s="554" t="s">
        <v>421</v>
      </c>
      <c r="D283" s="578" t="s">
        <v>422</v>
      </c>
      <c r="E283" s="556">
        <f>VLOOKUP(B283,'Fire EN 54'!$D$5:$H$508,5,0)</f>
        <v>13093</v>
      </c>
      <c r="F283" s="566" t="s">
        <v>682</v>
      </c>
      <c r="G283" s="579" t="s">
        <v>3</v>
      </c>
      <c r="H283" s="579"/>
      <c r="I283" s="579"/>
      <c r="J283" s="560" t="str">
        <f>VLOOKUP(B283,'Fire EN 54'!$D$5:$I$508,6,0)</f>
        <v>3</v>
      </c>
      <c r="K283" s="560" t="s">
        <v>600</v>
      </c>
      <c r="L283" s="647" t="s">
        <v>666</v>
      </c>
      <c r="M283" s="562">
        <f>VLOOKUP(B283,'Fire EN 54 FX 4,704'!$D$5:$L$500,9,0)</f>
        <v>8536501999</v>
      </c>
      <c r="N283" s="563" t="str">
        <f>VLOOKUP(B283,'Fire EN 54 FX 4,704'!$D$5:$O$500,12,0)</f>
        <v>0.47</v>
      </c>
      <c r="O283" s="568"/>
      <c r="P283" s="568"/>
      <c r="Q283" s="568"/>
      <c r="R283" s="568"/>
      <c r="S283" s="568"/>
      <c r="T283" s="568"/>
      <c r="U283" s="568"/>
      <c r="V283" s="568"/>
      <c r="W283" s="568"/>
      <c r="X283" s="568"/>
    </row>
    <row r="284" spans="1:164" s="648" customFormat="1" ht="51" customHeight="1" x14ac:dyDescent="0.15">
      <c r="A284" s="639"/>
      <c r="B284" s="554" t="s">
        <v>423</v>
      </c>
      <c r="C284" s="554" t="s">
        <v>424</v>
      </c>
      <c r="D284" s="578" t="s">
        <v>425</v>
      </c>
      <c r="E284" s="556">
        <f>VLOOKUP(B284,'Fire EN 54'!$D$5:$H$508,5,0)</f>
        <v>950</v>
      </c>
      <c r="F284" s="566" t="s">
        <v>682</v>
      </c>
      <c r="G284" s="579" t="s">
        <v>3</v>
      </c>
      <c r="H284" s="579"/>
      <c r="I284" s="579"/>
      <c r="J284" s="560" t="str">
        <f>VLOOKUP(B284,'Fire EN 54'!$D$5:$I$508,6,0)</f>
        <v>3</v>
      </c>
      <c r="K284" s="560" t="s">
        <v>600</v>
      </c>
      <c r="L284" s="647" t="s">
        <v>666</v>
      </c>
      <c r="M284" s="562">
        <f>VLOOKUP(B284,'Fire EN 54 FX 4,704'!$D$5:$L$500,9,0)</f>
        <v>8536909599</v>
      </c>
      <c r="N284" s="563" t="str">
        <f>VLOOKUP(B284,'Fire EN 54 FX 4,704'!$D$5:$O$500,12,0)</f>
        <v>0.468</v>
      </c>
      <c r="O284" s="568"/>
      <c r="P284" s="568"/>
      <c r="Q284" s="568"/>
      <c r="R284" s="568"/>
      <c r="S284" s="568"/>
      <c r="T284" s="568"/>
      <c r="U284" s="568"/>
      <c r="V284" s="568"/>
      <c r="W284" s="568"/>
      <c r="X284" s="568"/>
    </row>
    <row r="285" spans="1:164" s="648" customFormat="1" ht="51" customHeight="1" x14ac:dyDescent="0.15">
      <c r="A285" s="639"/>
      <c r="B285" s="554" t="s">
        <v>426</v>
      </c>
      <c r="C285" s="554" t="s">
        <v>427</v>
      </c>
      <c r="D285" s="578" t="s">
        <v>428</v>
      </c>
      <c r="E285" s="556">
        <f>VLOOKUP(B285,'Fire EN 54'!$D$5:$H$508,5,0)</f>
        <v>10662</v>
      </c>
      <c r="F285" s="566" t="s">
        <v>682</v>
      </c>
      <c r="G285" s="579" t="s">
        <v>3</v>
      </c>
      <c r="H285" s="579"/>
      <c r="I285" s="579"/>
      <c r="J285" s="560" t="str">
        <f>VLOOKUP(B285,'Fire EN 54'!$D$5:$I$508,6,0)</f>
        <v>3</v>
      </c>
      <c r="K285" s="560" t="s">
        <v>600</v>
      </c>
      <c r="L285" s="647" t="s">
        <v>666</v>
      </c>
      <c r="M285" s="562">
        <f>VLOOKUP(B285,'Fire EN 54 FX 4,704'!$D$5:$L$500,9,0)</f>
        <v>8536501999</v>
      </c>
      <c r="N285" s="563" t="str">
        <f>VLOOKUP(B285,'Fire EN 54 FX 4,704'!$D$5:$O$500,12,0)</f>
        <v>1.53</v>
      </c>
      <c r="O285" s="568"/>
      <c r="P285" s="568"/>
      <c r="Q285" s="568"/>
      <c r="R285" s="568"/>
      <c r="S285" s="568"/>
      <c r="T285" s="568"/>
      <c r="U285" s="568"/>
      <c r="V285" s="568"/>
      <c r="W285" s="568"/>
      <c r="X285" s="568"/>
    </row>
    <row r="286" spans="1:164" s="648" customFormat="1" ht="51" customHeight="1" x14ac:dyDescent="0.15">
      <c r="A286" s="639"/>
      <c r="B286" s="554" t="s">
        <v>429</v>
      </c>
      <c r="C286" s="554" t="s">
        <v>430</v>
      </c>
      <c r="D286" s="578" t="s">
        <v>431</v>
      </c>
      <c r="E286" s="556">
        <f>VLOOKUP(B286,'Fire EN 54'!$D$5:$H$508,5,0)</f>
        <v>10662</v>
      </c>
      <c r="F286" s="566" t="s">
        <v>682</v>
      </c>
      <c r="G286" s="579" t="s">
        <v>3</v>
      </c>
      <c r="H286" s="579"/>
      <c r="I286" s="579"/>
      <c r="J286" s="560" t="str">
        <f>VLOOKUP(B286,'Fire EN 54'!$D$5:$I$508,6,0)</f>
        <v>3</v>
      </c>
      <c r="K286" s="560" t="s">
        <v>600</v>
      </c>
      <c r="L286" s="647" t="s">
        <v>666</v>
      </c>
      <c r="M286" s="562">
        <f>VLOOKUP(B286,'Fire EN 54 FX 4,704'!$D$5:$L$500,9,0)</f>
        <v>8536501999</v>
      </c>
      <c r="N286" s="563" t="str">
        <f>VLOOKUP(B286,'Fire EN 54 FX 4,704'!$D$5:$O$500,12,0)</f>
        <v>1.45</v>
      </c>
      <c r="O286" s="568"/>
      <c r="P286" s="568"/>
      <c r="Q286" s="568"/>
      <c r="R286" s="568"/>
      <c r="S286" s="568"/>
      <c r="T286" s="568"/>
      <c r="U286" s="568"/>
      <c r="V286" s="568"/>
      <c r="W286" s="568"/>
      <c r="X286" s="568"/>
    </row>
    <row r="287" spans="1:164" s="648" customFormat="1" ht="51" customHeight="1" x14ac:dyDescent="0.15">
      <c r="A287" s="639"/>
      <c r="B287" s="554" t="s">
        <v>432</v>
      </c>
      <c r="C287" s="554" t="s">
        <v>433</v>
      </c>
      <c r="D287" s="578" t="s">
        <v>434</v>
      </c>
      <c r="E287" s="556">
        <f>VLOOKUP(B287,'Fire EN 54'!$D$5:$H$508,5,0)</f>
        <v>23657</v>
      </c>
      <c r="F287" s="566" t="s">
        <v>682</v>
      </c>
      <c r="G287" s="579" t="s">
        <v>3</v>
      </c>
      <c r="H287" s="579"/>
      <c r="I287" s="579"/>
      <c r="J287" s="560" t="str">
        <f>VLOOKUP(B287,'Fire EN 54'!$D$5:$I$508,6,0)</f>
        <v>3</v>
      </c>
      <c r="K287" s="560" t="s">
        <v>600</v>
      </c>
      <c r="L287" s="647" t="s">
        <v>666</v>
      </c>
      <c r="M287" s="562">
        <f>VLOOKUP(B287,'Fire EN 54 FX 4,704'!$D$5:$L$500,9,0)</f>
        <v>8536501999</v>
      </c>
      <c r="N287" s="563" t="str">
        <f>VLOOKUP(B287,'Fire EN 54 FX 4,704'!$D$5:$O$500,12,0)</f>
        <v>1.341</v>
      </c>
      <c r="O287" s="568"/>
      <c r="P287" s="568"/>
      <c r="Q287" s="568"/>
      <c r="R287" s="568"/>
      <c r="S287" s="568"/>
      <c r="T287" s="568"/>
      <c r="U287" s="568"/>
      <c r="V287" s="568"/>
      <c r="W287" s="568"/>
      <c r="X287" s="568"/>
    </row>
    <row r="288" spans="1:164" s="648" customFormat="1" ht="51" customHeight="1" x14ac:dyDescent="0.15">
      <c r="A288" s="639"/>
      <c r="B288" s="554" t="s">
        <v>435</v>
      </c>
      <c r="C288" s="554" t="s">
        <v>436</v>
      </c>
      <c r="D288" s="578" t="s">
        <v>437</v>
      </c>
      <c r="E288" s="556">
        <f>VLOOKUP(B288,'Fire EN 54'!$D$5:$H$508,5,0)</f>
        <v>23657</v>
      </c>
      <c r="F288" s="566" t="s">
        <v>682</v>
      </c>
      <c r="G288" s="579" t="s">
        <v>3</v>
      </c>
      <c r="H288" s="579"/>
      <c r="I288" s="579"/>
      <c r="J288" s="560" t="str">
        <f>VLOOKUP(B288,'Fire EN 54'!$D$5:$I$508,6,0)</f>
        <v>3</v>
      </c>
      <c r="K288" s="560" t="s">
        <v>600</v>
      </c>
      <c r="L288" s="647" t="s">
        <v>666</v>
      </c>
      <c r="M288" s="562">
        <f>VLOOKUP(B288,'Fire EN 54 FX 4,704'!$D$5:$L$500,9,0)</f>
        <v>8536501999</v>
      </c>
      <c r="N288" s="563" t="str">
        <f>VLOOKUP(B288,'Fire EN 54 FX 4,704'!$D$5:$O$500,12,0)</f>
        <v>1.45</v>
      </c>
      <c r="O288" s="568"/>
      <c r="P288" s="568"/>
      <c r="Q288" s="568"/>
      <c r="R288" s="568"/>
      <c r="S288" s="568"/>
      <c r="T288" s="568"/>
      <c r="U288" s="568"/>
      <c r="V288" s="568"/>
      <c r="W288" s="568"/>
      <c r="X288" s="568"/>
    </row>
    <row r="289" spans="1:24" s="648" customFormat="1" ht="51" customHeight="1" x14ac:dyDescent="0.15">
      <c r="A289" s="558"/>
      <c r="B289" s="571" t="s">
        <v>438</v>
      </c>
      <c r="C289" s="571" t="s">
        <v>439</v>
      </c>
      <c r="D289" s="572" t="s">
        <v>440</v>
      </c>
      <c r="E289" s="556">
        <f>VLOOKUP(B289,'Fire EN 54'!$D$5:$H$508,5,0)</f>
        <v>11343</v>
      </c>
      <c r="F289" s="566" t="s">
        <v>682</v>
      </c>
      <c r="G289" s="560">
        <v>1</v>
      </c>
      <c r="H289" s="560"/>
      <c r="I289" s="560"/>
      <c r="J289" s="560" t="str">
        <f>VLOOKUP(B289,'Fire EN 54'!$D$5:$I$508,6,0)</f>
        <v>3</v>
      </c>
      <c r="K289" s="560" t="s">
        <v>600</v>
      </c>
      <c r="L289" s="647" t="s">
        <v>666</v>
      </c>
      <c r="M289" s="562">
        <f>VLOOKUP(B289,'Fire EN 54 FX 4,704'!$D$5:$L$500,9,0)</f>
        <v>8536501999</v>
      </c>
      <c r="N289" s="563" t="str">
        <f>VLOOKUP(B289,'Fire EN 54 FX 4,704'!$D$5:$O$500,12,0)</f>
        <v>1.45</v>
      </c>
      <c r="O289" s="568"/>
      <c r="P289" s="568"/>
      <c r="Q289" s="568"/>
      <c r="R289" s="568"/>
      <c r="S289" s="568"/>
      <c r="T289" s="568"/>
      <c r="U289" s="568"/>
      <c r="V289" s="568"/>
      <c r="W289" s="568"/>
      <c r="X289" s="568"/>
    </row>
    <row r="290" spans="1:24" s="648" customFormat="1" ht="51" customHeight="1" x14ac:dyDescent="0.15">
      <c r="A290" s="558"/>
      <c r="B290" s="571" t="s">
        <v>441</v>
      </c>
      <c r="C290" s="571" t="s">
        <v>442</v>
      </c>
      <c r="D290" s="572" t="s">
        <v>443</v>
      </c>
      <c r="E290" s="556">
        <f>VLOOKUP(B290,'Fire EN 54'!$D$5:$H$508,5,0)</f>
        <v>11343</v>
      </c>
      <c r="F290" s="566" t="s">
        <v>682</v>
      </c>
      <c r="G290" s="560" t="s">
        <v>3</v>
      </c>
      <c r="H290" s="560"/>
      <c r="I290" s="560"/>
      <c r="J290" s="560" t="str">
        <f>VLOOKUP(B290,'Fire EN 54'!$D$5:$I$508,6,0)</f>
        <v>3</v>
      </c>
      <c r="K290" s="560" t="s">
        <v>600</v>
      </c>
      <c r="L290" s="647" t="s">
        <v>666</v>
      </c>
      <c r="M290" s="562">
        <f>VLOOKUP(B290,'Fire EN 54 FX 4,704'!$D$5:$L$500,9,0)</f>
        <v>8536501999</v>
      </c>
      <c r="N290" s="563" t="str">
        <f>VLOOKUP(B290,'Fire EN 54 FX 4,704'!$D$5:$O$500,12,0)</f>
        <v>1.55</v>
      </c>
      <c r="O290" s="568"/>
      <c r="P290" s="568"/>
      <c r="Q290" s="568"/>
      <c r="R290" s="568"/>
      <c r="S290" s="568"/>
      <c r="T290" s="568"/>
      <c r="U290" s="568"/>
      <c r="V290" s="568"/>
      <c r="W290" s="568"/>
      <c r="X290" s="568"/>
    </row>
    <row r="291" spans="1:24" s="648" customFormat="1" ht="51" customHeight="1" x14ac:dyDescent="0.15">
      <c r="A291" s="558"/>
      <c r="B291" s="571" t="s">
        <v>444</v>
      </c>
      <c r="C291" s="571" t="s">
        <v>445</v>
      </c>
      <c r="D291" s="572" t="s">
        <v>446</v>
      </c>
      <c r="E291" s="556">
        <f>VLOOKUP(B291,'Fire EN 54'!$D$5:$H$508,5,0)</f>
        <v>25999</v>
      </c>
      <c r="F291" s="566" t="s">
        <v>682</v>
      </c>
      <c r="G291" s="560" t="s">
        <v>3</v>
      </c>
      <c r="H291" s="560"/>
      <c r="I291" s="560"/>
      <c r="J291" s="560" t="str">
        <f>VLOOKUP(B291,'Fire EN 54'!$D$5:$I$508,6,0)</f>
        <v>3</v>
      </c>
      <c r="K291" s="560" t="s">
        <v>600</v>
      </c>
      <c r="L291" s="647" t="s">
        <v>666</v>
      </c>
      <c r="M291" s="562">
        <f>VLOOKUP(B291,'Fire EN 54 FX 4,704'!$D$5:$L$500,9,0)</f>
        <v>8531900000</v>
      </c>
      <c r="N291" s="563" t="str">
        <f>VLOOKUP(B291,'Fire EN 54 FX 4,704'!$D$5:$O$500,12,0)</f>
        <v>1.45</v>
      </c>
      <c r="O291" s="568"/>
      <c r="P291" s="568"/>
      <c r="Q291" s="568"/>
      <c r="R291" s="568"/>
      <c r="S291" s="568"/>
      <c r="T291" s="568"/>
      <c r="U291" s="568"/>
      <c r="V291" s="568"/>
      <c r="W291" s="568"/>
      <c r="X291" s="568"/>
    </row>
    <row r="292" spans="1:24" s="648" customFormat="1" ht="51" customHeight="1" x14ac:dyDescent="0.15">
      <c r="A292" s="558"/>
      <c r="B292" s="571" t="s">
        <v>447</v>
      </c>
      <c r="C292" s="571" t="s">
        <v>448</v>
      </c>
      <c r="D292" s="572" t="s">
        <v>449</v>
      </c>
      <c r="E292" s="556">
        <f>VLOOKUP(B292,'Fire EN 54'!$D$5:$H$508,5,0)</f>
        <v>25999</v>
      </c>
      <c r="F292" s="566" t="s">
        <v>682</v>
      </c>
      <c r="G292" s="560" t="s">
        <v>3</v>
      </c>
      <c r="H292" s="560"/>
      <c r="I292" s="560"/>
      <c r="J292" s="560" t="str">
        <f>VLOOKUP(B292,'Fire EN 54'!$D$5:$I$508,6,0)</f>
        <v>3</v>
      </c>
      <c r="K292" s="560" t="s">
        <v>600</v>
      </c>
      <c r="L292" s="647" t="s">
        <v>666</v>
      </c>
      <c r="M292" s="562">
        <f>VLOOKUP(B292,'Fire EN 54 FX 4,704'!$D$5:$L$500,9,0)</f>
        <v>8536501999</v>
      </c>
      <c r="N292" s="563" t="str">
        <f>VLOOKUP(B292,'Fire EN 54 FX 4,704'!$D$5:$O$500,12,0)</f>
        <v>1.57</v>
      </c>
      <c r="O292" s="568"/>
      <c r="P292" s="568"/>
      <c r="Q292" s="568"/>
      <c r="R292" s="568"/>
      <c r="S292" s="568"/>
      <c r="T292" s="568"/>
      <c r="U292" s="568"/>
      <c r="V292" s="568"/>
      <c r="W292" s="568"/>
      <c r="X292" s="568"/>
    </row>
    <row r="293" spans="1:24" s="648" customFormat="1" ht="51" customHeight="1" x14ac:dyDescent="0.15">
      <c r="A293" s="558"/>
      <c r="B293" s="571" t="s">
        <v>450</v>
      </c>
      <c r="C293" s="571" t="s">
        <v>451</v>
      </c>
      <c r="D293" s="572" t="s">
        <v>452</v>
      </c>
      <c r="E293" s="556">
        <f>VLOOKUP(B293,'Fire EN 54'!$D$5:$H$508,5,0)</f>
        <v>1189</v>
      </c>
      <c r="F293" s="566" t="s">
        <v>682</v>
      </c>
      <c r="G293" s="560" t="s">
        <v>3</v>
      </c>
      <c r="H293" s="560"/>
      <c r="I293" s="560"/>
      <c r="J293" s="560" t="str">
        <f>VLOOKUP(B293,'Fire EN 54'!$D$5:$I$508,6,0)</f>
        <v>3</v>
      </c>
      <c r="K293" s="560" t="s">
        <v>600</v>
      </c>
      <c r="L293" s="647" t="s">
        <v>666</v>
      </c>
      <c r="M293" s="562">
        <f>VLOOKUP(B293,'Fire EN 54 FX 4,704'!$D$5:$L$500,9,0)</f>
        <v>3926909790</v>
      </c>
      <c r="N293" s="563" t="str">
        <f>VLOOKUP(B293,'Fire EN 54 FX 4,704'!$D$5:$O$500,12,0)</f>
        <v>0.43</v>
      </c>
      <c r="O293" s="568"/>
      <c r="P293" s="568"/>
      <c r="Q293" s="568"/>
      <c r="R293" s="568"/>
      <c r="S293" s="568"/>
      <c r="T293" s="568"/>
      <c r="U293" s="568"/>
      <c r="V293" s="568"/>
      <c r="W293" s="568"/>
      <c r="X293" s="568"/>
    </row>
    <row r="294" spans="1:24" s="648" customFormat="1" ht="51" customHeight="1" x14ac:dyDescent="0.15">
      <c r="A294" s="558"/>
      <c r="B294" s="571" t="s">
        <v>652</v>
      </c>
      <c r="C294" s="571" t="s">
        <v>453</v>
      </c>
      <c r="D294" s="572" t="s">
        <v>454</v>
      </c>
      <c r="E294" s="556">
        <f>VLOOKUP(B294,'Fire EN 54'!$D$5:$H$508,5,0)</f>
        <v>2977</v>
      </c>
      <c r="F294" s="566" t="s">
        <v>682</v>
      </c>
      <c r="G294" s="560" t="s">
        <v>3</v>
      </c>
      <c r="H294" s="560"/>
      <c r="I294" s="560"/>
      <c r="J294" s="560" t="str">
        <f>VLOOKUP(B294,'Fire EN 54'!$D$5:$I$508,6,0)</f>
        <v>3</v>
      </c>
      <c r="K294" s="560" t="s">
        <v>600</v>
      </c>
      <c r="L294" s="647" t="s">
        <v>666</v>
      </c>
      <c r="M294" s="562">
        <f>VLOOKUP(B294,'Fire EN 54 FX 4,704'!$D$5:$L$500,9,0)</f>
        <v>8531900000</v>
      </c>
      <c r="N294" s="563" t="str">
        <f>VLOOKUP(B294,'Fire EN 54 FX 4,704'!$D$5:$O$500,12,0)</f>
        <v>0.1</v>
      </c>
      <c r="O294" s="568"/>
      <c r="P294" s="568"/>
      <c r="Q294" s="568"/>
      <c r="R294" s="568"/>
      <c r="S294" s="568"/>
      <c r="T294" s="568"/>
      <c r="U294" s="568"/>
      <c r="V294" s="568"/>
      <c r="W294" s="568"/>
      <c r="X294" s="568"/>
    </row>
    <row r="295" spans="1:24" s="648" customFormat="1" ht="51" customHeight="1" x14ac:dyDescent="0.15">
      <c r="A295" s="558"/>
      <c r="B295" s="571" t="s">
        <v>2839</v>
      </c>
      <c r="C295" s="571" t="s">
        <v>455</v>
      </c>
      <c r="D295" s="572" t="s">
        <v>456</v>
      </c>
      <c r="E295" s="556">
        <f>VLOOKUP(B295,'Fire EN 54'!$D$5:$H$508,5,0)</f>
        <v>4828</v>
      </c>
      <c r="F295" s="566" t="s">
        <v>682</v>
      </c>
      <c r="G295" s="560">
        <v>1</v>
      </c>
      <c r="H295" s="560"/>
      <c r="I295" s="560"/>
      <c r="J295" s="560" t="str">
        <f>VLOOKUP(B295,'Fire EN 54'!$D$5:$I$508,6,0)</f>
        <v>3</v>
      </c>
      <c r="K295" s="560" t="s">
        <v>600</v>
      </c>
      <c r="L295" s="647" t="s">
        <v>666</v>
      </c>
      <c r="M295" s="562">
        <f>VLOOKUP(B294,'Fire EN 54 FX 4,704'!$D$5:$L$500,9,0)</f>
        <v>8531900000</v>
      </c>
      <c r="N295" s="563" t="e">
        <f>VLOOKUP(B295,'Fire EN 54 FX 4,704'!$D$5:$O$500,12,0)</f>
        <v>#N/A</v>
      </c>
      <c r="O295" s="568"/>
      <c r="P295" s="568"/>
      <c r="Q295" s="568"/>
      <c r="R295" s="568"/>
      <c r="S295" s="568"/>
      <c r="T295" s="568"/>
      <c r="U295" s="568"/>
      <c r="V295" s="568"/>
      <c r="W295" s="568"/>
      <c r="X295" s="568"/>
    </row>
    <row r="296" spans="1:24" s="648" customFormat="1" ht="51" customHeight="1" x14ac:dyDescent="0.15">
      <c r="A296" s="558"/>
      <c r="B296" s="571" t="s">
        <v>653</v>
      </c>
      <c r="C296" s="571" t="s">
        <v>457</v>
      </c>
      <c r="D296" s="572" t="s">
        <v>458</v>
      </c>
      <c r="E296" s="556">
        <f>VLOOKUP(B296,'Fire EN 54'!$D$5:$H$508,5,0)</f>
        <v>12975</v>
      </c>
      <c r="F296" s="566" t="s">
        <v>682</v>
      </c>
      <c r="G296" s="560">
        <v>1</v>
      </c>
      <c r="H296" s="560"/>
      <c r="I296" s="560"/>
      <c r="J296" s="560" t="str">
        <f>VLOOKUP(B296,'Fire EN 54'!$D$5:$I$508,6,0)</f>
        <v>3</v>
      </c>
      <c r="K296" s="560" t="s">
        <v>600</v>
      </c>
      <c r="L296" s="647" t="s">
        <v>666</v>
      </c>
      <c r="M296" s="562">
        <f>VLOOKUP(B296,'Fire EN 54 FX 4,704'!$D$5:$L$500,9,0)</f>
        <v>8531900000</v>
      </c>
      <c r="N296" s="563" t="str">
        <f>VLOOKUP(B296,'Fire EN 54 FX 4,704'!$D$5:$O$500,12,0)</f>
        <v>0.125</v>
      </c>
      <c r="O296" s="568"/>
      <c r="P296" s="568"/>
      <c r="Q296" s="568"/>
      <c r="R296" s="568"/>
      <c r="S296" s="568"/>
      <c r="T296" s="568"/>
      <c r="U296" s="568"/>
      <c r="V296" s="568"/>
      <c r="W296" s="568"/>
      <c r="X296" s="568"/>
    </row>
    <row r="297" spans="1:24" s="52" customFormat="1" ht="15" customHeight="1" x14ac:dyDescent="0.15">
      <c r="A297" s="770" t="s">
        <v>853</v>
      </c>
      <c r="B297" s="771"/>
      <c r="C297" s="771"/>
      <c r="D297" s="771"/>
      <c r="E297" s="352"/>
      <c r="F297" s="772"/>
      <c r="G297" s="772"/>
      <c r="H297" s="772"/>
      <c r="I297" s="772"/>
      <c r="J297" s="772"/>
      <c r="K297" s="772"/>
      <c r="L297" s="772"/>
      <c r="M297" s="352"/>
      <c r="N297" s="352"/>
      <c r="O297" s="43"/>
      <c r="P297" s="43"/>
      <c r="Q297" s="43"/>
      <c r="R297" s="43"/>
      <c r="S297" s="43"/>
      <c r="T297" s="43"/>
      <c r="U297" s="43"/>
      <c r="V297" s="43"/>
      <c r="W297" s="43"/>
      <c r="X297" s="43"/>
    </row>
    <row r="298" spans="1:24" s="648" customFormat="1" ht="47.25" customHeight="1" x14ac:dyDescent="0.15">
      <c r="A298" s="558"/>
      <c r="B298" s="571" t="s">
        <v>861</v>
      </c>
      <c r="C298" s="571" t="s">
        <v>854</v>
      </c>
      <c r="D298" s="572" t="s">
        <v>874</v>
      </c>
      <c r="E298" s="556">
        <f>VLOOKUP(B298,'Fire EN 54'!$D$5:$H$508,5,0)</f>
        <v>7531</v>
      </c>
      <c r="F298" s="566" t="s">
        <v>682</v>
      </c>
      <c r="G298" s="560" t="s">
        <v>3</v>
      </c>
      <c r="H298" s="560"/>
      <c r="I298" s="559" t="s">
        <v>1090</v>
      </c>
      <c r="J298" s="560" t="str">
        <f>VLOOKUP(B298,'Fire EN 54'!$D$5:$I$508,6,0)</f>
        <v>3</v>
      </c>
      <c r="K298" s="560" t="s">
        <v>600</v>
      </c>
      <c r="L298" s="647" t="s">
        <v>666</v>
      </c>
      <c r="M298" s="562">
        <f>VLOOKUP(B298,'Fire EN 54 FX 4,704'!$D$5:$L$500,9,0)</f>
        <v>8536501999</v>
      </c>
      <c r="N298" s="563" t="str">
        <f>VLOOKUP(B298,'Fire EN 54 FX 4,704'!$D$5:$O$500,12,0)</f>
        <v>0.53</v>
      </c>
      <c r="O298" s="568"/>
      <c r="P298" s="568"/>
      <c r="Q298" s="568"/>
      <c r="R298" s="568"/>
      <c r="S298" s="568"/>
      <c r="T298" s="568"/>
      <c r="U298" s="568"/>
      <c r="V298" s="568"/>
      <c r="W298" s="568"/>
      <c r="X298" s="568"/>
    </row>
    <row r="299" spans="1:24" s="648" customFormat="1" ht="51.75" customHeight="1" x14ac:dyDescent="0.15">
      <c r="A299" s="558"/>
      <c r="B299" s="571" t="s">
        <v>862</v>
      </c>
      <c r="C299" s="571" t="s">
        <v>855</v>
      </c>
      <c r="D299" s="572" t="s">
        <v>878</v>
      </c>
      <c r="E299" s="556">
        <f>VLOOKUP(B299,'Fire EN 54'!$D$5:$H$508,5,0)</f>
        <v>9912</v>
      </c>
      <c r="F299" s="566" t="s">
        <v>682</v>
      </c>
      <c r="G299" s="560" t="s">
        <v>229</v>
      </c>
      <c r="H299" s="560"/>
      <c r="I299" s="559" t="s">
        <v>1091</v>
      </c>
      <c r="J299" s="560" t="str">
        <f>VLOOKUP(B299,'Fire EN 54'!$D$5:$I$508,6,0)</f>
        <v>3</v>
      </c>
      <c r="K299" s="560" t="s">
        <v>600</v>
      </c>
      <c r="L299" s="647" t="s">
        <v>666</v>
      </c>
      <c r="M299" s="562">
        <f>VLOOKUP(B299,'Fire EN 54 FX 4,704'!$D$5:$L$500,9,0)</f>
        <v>8536501999</v>
      </c>
      <c r="N299" s="563" t="str">
        <f>VLOOKUP(B299,'Fire EN 54 FX 4,704'!$D$5:$O$500,12,0)</f>
        <v>0.47</v>
      </c>
      <c r="O299" s="568"/>
      <c r="P299" s="568"/>
      <c r="Q299" s="568"/>
      <c r="R299" s="568"/>
      <c r="S299" s="568"/>
      <c r="T299" s="568"/>
      <c r="U299" s="568"/>
      <c r="V299" s="568"/>
      <c r="W299" s="568"/>
      <c r="X299" s="568"/>
    </row>
    <row r="300" spans="1:24" s="648" customFormat="1" ht="51.75" customHeight="1" x14ac:dyDescent="0.15">
      <c r="A300" s="558"/>
      <c r="B300" s="571" t="s">
        <v>863</v>
      </c>
      <c r="C300" s="571" t="s">
        <v>856</v>
      </c>
      <c r="D300" s="572" t="s">
        <v>875</v>
      </c>
      <c r="E300" s="556">
        <f>VLOOKUP(B300,'Fire EN 54'!$D$5:$H$508,5,0)</f>
        <v>9856</v>
      </c>
      <c r="F300" s="566" t="s">
        <v>682</v>
      </c>
      <c r="G300" s="560" t="s">
        <v>3</v>
      </c>
      <c r="H300" s="560"/>
      <c r="I300" s="559"/>
      <c r="J300" s="560" t="str">
        <f>VLOOKUP(B300,'Fire EN 54'!$D$5:$I$508,6,0)</f>
        <v>3</v>
      </c>
      <c r="K300" s="560" t="s">
        <v>600</v>
      </c>
      <c r="L300" s="647" t="s">
        <v>666</v>
      </c>
      <c r="M300" s="562">
        <f>VLOOKUP(B300,'Fire EN 54 FX 4,704'!$D$5:$L$500,9,0)</f>
        <v>8536501999</v>
      </c>
      <c r="N300" s="563" t="str">
        <f>VLOOKUP(B300,'Fire EN 54 FX 4,704'!$D$5:$O$500,12,0)</f>
        <v>1.282</v>
      </c>
      <c r="O300" s="568"/>
      <c r="P300" s="568"/>
      <c r="Q300" s="568"/>
      <c r="R300" s="568"/>
      <c r="S300" s="568"/>
      <c r="T300" s="568"/>
      <c r="U300" s="568"/>
      <c r="V300" s="568"/>
      <c r="W300" s="568"/>
      <c r="X300" s="568"/>
    </row>
    <row r="301" spans="1:24" s="648" customFormat="1" ht="62.25" customHeight="1" x14ac:dyDescent="0.15">
      <c r="A301" s="558"/>
      <c r="B301" s="571" t="s">
        <v>864</v>
      </c>
      <c r="C301" s="571" t="s">
        <v>857</v>
      </c>
      <c r="D301" s="572" t="s">
        <v>876</v>
      </c>
      <c r="E301" s="556">
        <f>VLOOKUP(B301,'Fire EN 54'!$D$5:$H$508,5,0)</f>
        <v>9856</v>
      </c>
      <c r="F301" s="566" t="s">
        <v>682</v>
      </c>
      <c r="G301" s="560" t="s">
        <v>3</v>
      </c>
      <c r="H301" s="560"/>
      <c r="I301" s="560"/>
      <c r="J301" s="560" t="str">
        <f>VLOOKUP(B301,'Fire EN 54'!$D$5:$I$508,6,0)</f>
        <v>3</v>
      </c>
      <c r="K301" s="743" t="s">
        <v>600</v>
      </c>
      <c r="L301" s="647" t="s">
        <v>666</v>
      </c>
      <c r="M301" s="562">
        <f>VLOOKUP(B301,'Fire EN 54 FX 4,704'!$D$5:$L$500,9,0)</f>
        <v>8536501999</v>
      </c>
      <c r="N301" s="563" t="str">
        <f>VLOOKUP(B301,'Fire EN 54 FX 4,704'!$D$5:$O$500,12,0)</f>
        <v>1.324</v>
      </c>
      <c r="O301" s="568"/>
      <c r="P301" s="568"/>
      <c r="Q301" s="568"/>
      <c r="R301" s="568"/>
      <c r="S301" s="568"/>
      <c r="T301" s="568"/>
      <c r="U301" s="568"/>
      <c r="V301" s="568"/>
      <c r="W301" s="568"/>
      <c r="X301" s="568"/>
    </row>
    <row r="302" spans="1:24" s="648" customFormat="1" ht="24.95" customHeight="1" x14ac:dyDescent="0.15">
      <c r="A302" s="558"/>
      <c r="B302" s="571" t="s">
        <v>865</v>
      </c>
      <c r="C302" s="571" t="s">
        <v>858</v>
      </c>
      <c r="D302" s="572" t="s">
        <v>950</v>
      </c>
      <c r="E302" s="556">
        <f>VLOOKUP(B302,'Fire EN 54'!$D$5:$H$508,5,0)</f>
        <v>944</v>
      </c>
      <c r="F302" s="566" t="s">
        <v>682</v>
      </c>
      <c r="G302" s="560" t="s">
        <v>3</v>
      </c>
      <c r="H302" s="560"/>
      <c r="I302" s="560"/>
      <c r="J302" s="560" t="str">
        <f>VLOOKUP(B302,'Fire EN 54'!$D$5:$I$508,6,0)</f>
        <v>3</v>
      </c>
      <c r="K302" s="743" t="s">
        <v>600</v>
      </c>
      <c r="L302" s="647" t="s">
        <v>666</v>
      </c>
      <c r="M302" s="562">
        <f>VLOOKUP(B302,'Fire EN 54 FX 4,704'!$D$5:$L$500,9,0)</f>
        <v>8531900000</v>
      </c>
      <c r="N302" s="563" t="str">
        <f>VLOOKUP(B302,'Fire EN 54 FX 4,704'!$D$5:$O$500,12,0)</f>
        <v>0.02</v>
      </c>
      <c r="O302" s="568"/>
      <c r="P302" s="568"/>
      <c r="Q302" s="568"/>
      <c r="R302" s="568"/>
      <c r="S302" s="568"/>
      <c r="T302" s="568"/>
      <c r="U302" s="568"/>
      <c r="V302" s="568"/>
      <c r="W302" s="568"/>
      <c r="X302" s="568"/>
    </row>
    <row r="303" spans="1:24" s="648" customFormat="1" ht="24.95" customHeight="1" x14ac:dyDescent="0.15">
      <c r="A303" s="558"/>
      <c r="B303" s="571" t="s">
        <v>866</v>
      </c>
      <c r="C303" s="571" t="s">
        <v>859</v>
      </c>
      <c r="D303" s="572" t="s">
        <v>951</v>
      </c>
      <c r="E303" s="556">
        <f>VLOOKUP(B303,'Fire EN 54'!$D$5:$H$508,5,0)</f>
        <v>1775</v>
      </c>
      <c r="F303" s="566" t="s">
        <v>682</v>
      </c>
      <c r="G303" s="560" t="s">
        <v>229</v>
      </c>
      <c r="H303" s="560"/>
      <c r="I303" s="560"/>
      <c r="J303" s="560" t="str">
        <f>VLOOKUP(B303,'Fire EN 54'!$D$5:$I$508,6,0)</f>
        <v>3</v>
      </c>
      <c r="K303" s="743" t="s">
        <v>600</v>
      </c>
      <c r="L303" s="647" t="s">
        <v>666</v>
      </c>
      <c r="M303" s="562">
        <f>VLOOKUP(B303,'Fire EN 54 FX 4,704'!$D$5:$L$500,9,0)</f>
        <v>8536490099</v>
      </c>
      <c r="N303" s="563" t="str">
        <f>VLOOKUP(B303,'Fire EN 54 FX 4,704'!$D$5:$O$500,12,0)</f>
        <v>0.1</v>
      </c>
      <c r="O303" s="568"/>
      <c r="P303" s="568"/>
      <c r="Q303" s="568"/>
      <c r="R303" s="568"/>
      <c r="S303" s="568"/>
      <c r="T303" s="568"/>
      <c r="U303" s="568"/>
      <c r="V303" s="568"/>
      <c r="W303" s="568"/>
      <c r="X303" s="568"/>
    </row>
    <row r="304" spans="1:24" s="648" customFormat="1" ht="24.95" customHeight="1" x14ac:dyDescent="0.15">
      <c r="A304" s="558"/>
      <c r="B304" s="571" t="s">
        <v>867</v>
      </c>
      <c r="C304" s="571" t="s">
        <v>860</v>
      </c>
      <c r="D304" s="572" t="s">
        <v>877</v>
      </c>
      <c r="E304" s="556">
        <f>VLOOKUP(B304,'Fire EN 54'!$D$5:$H$508,5,0)</f>
        <v>219</v>
      </c>
      <c r="F304" s="566" t="s">
        <v>682</v>
      </c>
      <c r="G304" s="560" t="s">
        <v>229</v>
      </c>
      <c r="H304" s="560"/>
      <c r="I304" s="560"/>
      <c r="J304" s="560" t="str">
        <f>VLOOKUP(B304,'Fire EN 54'!$D$5:$I$508,6,0)</f>
        <v>3</v>
      </c>
      <c r="K304" s="743" t="s">
        <v>600</v>
      </c>
      <c r="L304" s="647" t="s">
        <v>666</v>
      </c>
      <c r="M304" s="562">
        <f>VLOOKUP(B304,'Fire EN 54 FX 4,704'!$D$5:$L$500,9,0)</f>
        <v>7326909890</v>
      </c>
      <c r="N304" s="563" t="str">
        <f>VLOOKUP(B304,'Fire EN 54 FX 4,704'!$D$5:$O$500,12,0)</f>
        <v>0.033</v>
      </c>
      <c r="O304" s="568"/>
      <c r="P304" s="568"/>
      <c r="Q304" s="568"/>
      <c r="R304" s="568"/>
      <c r="S304" s="568"/>
      <c r="T304" s="568"/>
      <c r="U304" s="568"/>
      <c r="V304" s="568"/>
      <c r="W304" s="568"/>
      <c r="X304" s="568"/>
    </row>
    <row r="305" spans="1:160" s="648" customFormat="1" ht="24.95" customHeight="1" x14ac:dyDescent="0.15">
      <c r="A305" s="558"/>
      <c r="B305" s="571" t="s">
        <v>871</v>
      </c>
      <c r="C305" s="571" t="s">
        <v>868</v>
      </c>
      <c r="D305" s="572" t="s">
        <v>879</v>
      </c>
      <c r="E305" s="556">
        <f>VLOOKUP(B305,'Fire EN 54'!$D$5:$H$508,5,0)</f>
        <v>2957</v>
      </c>
      <c r="F305" s="566" t="s">
        <v>682</v>
      </c>
      <c r="G305" s="560" t="s">
        <v>3</v>
      </c>
      <c r="H305" s="560"/>
      <c r="I305" s="560"/>
      <c r="J305" s="560" t="str">
        <f>VLOOKUP(B305,'Fire EN 54'!$D$5:$I$508,6,0)</f>
        <v>3</v>
      </c>
      <c r="K305" s="743" t="s">
        <v>600</v>
      </c>
      <c r="L305" s="647" t="s">
        <v>666</v>
      </c>
      <c r="M305" s="562">
        <f>VLOOKUP(B305,'Fire EN 54 FX 4,704'!$D$5:$L$500,9,0)</f>
        <v>8531900000</v>
      </c>
      <c r="N305" s="563" t="str">
        <f>VLOOKUP(B305,'Fire EN 54 FX 4,704'!$D$5:$O$500,12,0)</f>
        <v>0.11</v>
      </c>
      <c r="O305" s="568"/>
      <c r="P305" s="568"/>
      <c r="Q305" s="568"/>
      <c r="R305" s="568"/>
      <c r="S305" s="568"/>
      <c r="T305" s="568"/>
      <c r="U305" s="568"/>
      <c r="V305" s="568"/>
      <c r="W305" s="568"/>
      <c r="X305" s="568"/>
    </row>
    <row r="306" spans="1:160" s="648" customFormat="1" ht="24.95" customHeight="1" x14ac:dyDescent="0.15">
      <c r="A306" s="558"/>
      <c r="B306" s="571" t="s">
        <v>872</v>
      </c>
      <c r="C306" s="571" t="s">
        <v>869</v>
      </c>
      <c r="D306" s="572" t="s">
        <v>880</v>
      </c>
      <c r="E306" s="556">
        <f>VLOOKUP(B306,'Fire EN 54'!$D$5:$H$508,5,0)</f>
        <v>4828</v>
      </c>
      <c r="F306" s="566" t="s">
        <v>682</v>
      </c>
      <c r="G306" s="560" t="s">
        <v>3</v>
      </c>
      <c r="H306" s="560"/>
      <c r="I306" s="560"/>
      <c r="J306" s="560" t="str">
        <f>VLOOKUP(B306,'Fire EN 54'!$D$5:$I$508,6,0)</f>
        <v>3</v>
      </c>
      <c r="K306" s="743" t="s">
        <v>600</v>
      </c>
      <c r="L306" s="647" t="s">
        <v>666</v>
      </c>
      <c r="M306" s="562">
        <f>VLOOKUP(B306,'Fire EN 54 FX 4,704'!$D$5:$L$500,9,0)</f>
        <v>8531900000</v>
      </c>
      <c r="N306" s="563" t="str">
        <f>VLOOKUP(B306,'Fire EN 54 FX 4,704'!$D$5:$O$500,12,0)</f>
        <v>0.116</v>
      </c>
      <c r="O306" s="568"/>
      <c r="P306" s="568"/>
      <c r="Q306" s="568"/>
      <c r="R306" s="568"/>
      <c r="S306" s="568"/>
      <c r="T306" s="568"/>
      <c r="U306" s="568"/>
      <c r="V306" s="568"/>
      <c r="W306" s="568"/>
      <c r="X306" s="568"/>
    </row>
    <row r="307" spans="1:160" s="648" customFormat="1" ht="24.95" customHeight="1" x14ac:dyDescent="0.15">
      <c r="A307" s="558"/>
      <c r="B307" s="571" t="s">
        <v>873</v>
      </c>
      <c r="C307" s="571" t="s">
        <v>870</v>
      </c>
      <c r="D307" s="572" t="s">
        <v>881</v>
      </c>
      <c r="E307" s="556">
        <f>VLOOKUP(B307,'Fire EN 54'!$D$5:$H$508,5,0)</f>
        <v>12955</v>
      </c>
      <c r="F307" s="566" t="s">
        <v>682</v>
      </c>
      <c r="G307" s="560" t="s">
        <v>3</v>
      </c>
      <c r="H307" s="560"/>
      <c r="I307" s="560"/>
      <c r="J307" s="560" t="str">
        <f>VLOOKUP(B307,'Fire EN 54'!$D$5:$I$508,6,0)</f>
        <v>3</v>
      </c>
      <c r="K307" s="743" t="s">
        <v>600</v>
      </c>
      <c r="L307" s="647" t="s">
        <v>666</v>
      </c>
      <c r="M307" s="562">
        <f>VLOOKUP(B307,'Fire EN 54 FX 4,704'!$D$5:$L$500,9,0)</f>
        <v>8531900000</v>
      </c>
      <c r="N307" s="563" t="str">
        <f>VLOOKUP(B307,'Fire EN 54 FX 4,704'!$D$5:$O$500,12,0)</f>
        <v>0.1</v>
      </c>
      <c r="O307" s="568"/>
      <c r="P307" s="568"/>
      <c r="Q307" s="568"/>
      <c r="R307" s="568"/>
      <c r="S307" s="568"/>
      <c r="T307" s="568"/>
      <c r="U307" s="568"/>
      <c r="V307" s="568"/>
      <c r="W307" s="568"/>
      <c r="X307" s="568"/>
    </row>
    <row r="308" spans="1:160" s="48" customFormat="1" ht="11.25" x14ac:dyDescent="0.15">
      <c r="A308" s="770" t="s">
        <v>459</v>
      </c>
      <c r="B308" s="771"/>
      <c r="C308" s="771"/>
      <c r="D308" s="771"/>
      <c r="E308" s="352"/>
      <c r="F308" s="772"/>
      <c r="G308" s="772"/>
      <c r="H308" s="772"/>
      <c r="I308" s="772"/>
      <c r="J308" s="772"/>
      <c r="K308" s="772"/>
      <c r="L308" s="772"/>
      <c r="M308" s="352"/>
      <c r="N308" s="352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  <c r="CE308" s="43"/>
      <c r="CF308" s="43"/>
      <c r="CG308" s="43"/>
      <c r="CH308" s="43"/>
      <c r="CI308" s="43"/>
      <c r="CJ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  <c r="EL308" s="43"/>
      <c r="EM308" s="43"/>
      <c r="EN308" s="43"/>
      <c r="EO308" s="43"/>
      <c r="EP308" s="43"/>
      <c r="EQ308" s="43"/>
      <c r="ER308" s="43"/>
      <c r="ES308" s="43"/>
      <c r="ET308" s="43"/>
      <c r="EU308" s="43"/>
      <c r="EV308" s="43"/>
      <c r="EW308" s="43"/>
      <c r="EX308" s="43"/>
      <c r="EY308" s="43"/>
      <c r="EZ308" s="43"/>
      <c r="FA308" s="43"/>
      <c r="FB308" s="43"/>
      <c r="FC308" s="43"/>
      <c r="FD308" s="43"/>
    </row>
    <row r="309" spans="1:160" s="569" customFormat="1" ht="51" customHeight="1" x14ac:dyDescent="0.15">
      <c r="A309" s="558"/>
      <c r="B309" s="555" t="s">
        <v>460</v>
      </c>
      <c r="C309" s="555" t="s">
        <v>461</v>
      </c>
      <c r="D309" s="572" t="s">
        <v>462</v>
      </c>
      <c r="E309" s="556">
        <f>VLOOKUP(B309,'Fire EN 54'!$D$5:$H$508,5,0)</f>
        <v>569</v>
      </c>
      <c r="F309" s="566" t="s">
        <v>682</v>
      </c>
      <c r="G309" s="579" t="s">
        <v>3</v>
      </c>
      <c r="H309" s="579"/>
      <c r="I309" s="579"/>
      <c r="J309" s="560" t="str">
        <f>VLOOKUP(B309,'Fire EN 54'!$D$5:$I$508,6,0)</f>
        <v>3</v>
      </c>
      <c r="K309" s="560" t="s">
        <v>600</v>
      </c>
      <c r="L309" s="580" t="s">
        <v>666</v>
      </c>
      <c r="M309" s="562">
        <f>VLOOKUP(B309,'Fire EN 54 FX 4,704'!$D$5:$L$500,9,0)</f>
        <v>7326909890</v>
      </c>
      <c r="N309" s="563" t="str">
        <f>VLOOKUP(B309,'Fire EN 54 FX 4,704'!$D$5:$O$500,12,0)</f>
        <v>0.971</v>
      </c>
      <c r="O309" s="568"/>
      <c r="P309" s="568"/>
      <c r="Q309" s="568"/>
      <c r="R309" s="568"/>
      <c r="S309" s="568"/>
      <c r="T309" s="568"/>
      <c r="U309" s="568"/>
      <c r="V309" s="568"/>
      <c r="W309" s="568"/>
      <c r="X309" s="568"/>
      <c r="Y309" s="568"/>
      <c r="Z309" s="568"/>
      <c r="AA309" s="568"/>
      <c r="AB309" s="568"/>
      <c r="AC309" s="568"/>
      <c r="AD309" s="568"/>
      <c r="AE309" s="568"/>
      <c r="AF309" s="568"/>
      <c r="AG309" s="568"/>
      <c r="AH309" s="568"/>
      <c r="AI309" s="568"/>
      <c r="AJ309" s="568"/>
      <c r="AK309" s="568"/>
      <c r="AL309" s="568"/>
      <c r="AM309" s="568"/>
      <c r="AN309" s="568"/>
      <c r="AO309" s="568"/>
      <c r="AP309" s="568"/>
      <c r="AQ309" s="568"/>
      <c r="AR309" s="568"/>
      <c r="AS309" s="568"/>
      <c r="AT309" s="568"/>
      <c r="AU309" s="568"/>
      <c r="AV309" s="568"/>
      <c r="AW309" s="568"/>
      <c r="AX309" s="568"/>
      <c r="AY309" s="568"/>
      <c r="AZ309" s="568"/>
      <c r="BA309" s="568"/>
      <c r="BB309" s="568"/>
      <c r="BC309" s="568"/>
      <c r="BD309" s="568"/>
      <c r="BE309" s="568"/>
      <c r="BF309" s="568"/>
      <c r="BG309" s="568"/>
      <c r="BH309" s="568"/>
      <c r="BI309" s="568"/>
      <c r="BJ309" s="568"/>
      <c r="BK309" s="568"/>
      <c r="BL309" s="568"/>
      <c r="BM309" s="568"/>
      <c r="BN309" s="568"/>
      <c r="BO309" s="568"/>
      <c r="BP309" s="568"/>
      <c r="BQ309" s="568"/>
      <c r="BR309" s="568"/>
      <c r="BS309" s="568"/>
      <c r="BT309" s="568"/>
      <c r="BU309" s="568"/>
      <c r="BV309" s="568"/>
      <c r="BW309" s="568"/>
      <c r="BX309" s="568"/>
      <c r="BY309" s="568"/>
      <c r="BZ309" s="568"/>
      <c r="CA309" s="568"/>
      <c r="CB309" s="568"/>
      <c r="CC309" s="568"/>
      <c r="CD309" s="568"/>
      <c r="CE309" s="568"/>
      <c r="CF309" s="568"/>
      <c r="CG309" s="568"/>
      <c r="CH309" s="568"/>
      <c r="CI309" s="568"/>
      <c r="CJ309" s="568"/>
      <c r="CK309" s="568"/>
      <c r="CL309" s="568"/>
      <c r="CM309" s="568"/>
      <c r="CN309" s="568"/>
      <c r="CO309" s="568"/>
      <c r="CP309" s="568"/>
      <c r="CQ309" s="568"/>
      <c r="CR309" s="568"/>
      <c r="CS309" s="568"/>
      <c r="CT309" s="568"/>
      <c r="CU309" s="568"/>
      <c r="CV309" s="568"/>
      <c r="CW309" s="568"/>
      <c r="CX309" s="568"/>
      <c r="CY309" s="568"/>
      <c r="CZ309" s="568"/>
      <c r="DA309" s="568"/>
      <c r="DB309" s="568"/>
      <c r="DC309" s="568"/>
      <c r="DD309" s="568"/>
      <c r="DE309" s="568"/>
      <c r="DF309" s="568"/>
      <c r="DG309" s="568"/>
      <c r="DH309" s="568"/>
      <c r="DI309" s="568"/>
      <c r="DJ309" s="568"/>
      <c r="DK309" s="568"/>
      <c r="DL309" s="568"/>
      <c r="DM309" s="568"/>
      <c r="DN309" s="568"/>
      <c r="DO309" s="568"/>
      <c r="DP309" s="568"/>
      <c r="DQ309" s="568"/>
      <c r="DR309" s="568"/>
      <c r="DS309" s="568"/>
      <c r="DT309" s="568"/>
      <c r="DU309" s="568"/>
      <c r="DV309" s="568"/>
      <c r="DW309" s="568"/>
      <c r="DX309" s="568"/>
      <c r="DY309" s="568"/>
      <c r="DZ309" s="568"/>
      <c r="EA309" s="568"/>
      <c r="EB309" s="568"/>
      <c r="EC309" s="568"/>
      <c r="ED309" s="568"/>
      <c r="EE309" s="568"/>
      <c r="EF309" s="568"/>
      <c r="EG309" s="568"/>
      <c r="EH309" s="568"/>
      <c r="EI309" s="568"/>
      <c r="EJ309" s="568"/>
      <c r="EK309" s="568"/>
      <c r="EL309" s="568"/>
      <c r="EM309" s="568"/>
      <c r="EN309" s="568"/>
      <c r="EO309" s="568"/>
      <c r="EP309" s="568"/>
      <c r="EQ309" s="568"/>
      <c r="ER309" s="568"/>
      <c r="ES309" s="568"/>
      <c r="ET309" s="568"/>
      <c r="EU309" s="568"/>
      <c r="EV309" s="568"/>
      <c r="EW309" s="568"/>
      <c r="EX309" s="568"/>
      <c r="EY309" s="568"/>
      <c r="EZ309" s="568"/>
      <c r="FA309" s="568"/>
      <c r="FB309" s="568"/>
      <c r="FC309" s="568"/>
      <c r="FD309" s="568"/>
    </row>
    <row r="310" spans="1:160" s="569" customFormat="1" ht="51" customHeight="1" x14ac:dyDescent="0.15">
      <c r="A310" s="558"/>
      <c r="B310" s="555" t="s">
        <v>463</v>
      </c>
      <c r="C310" s="555" t="s">
        <v>464</v>
      </c>
      <c r="D310" s="572" t="s">
        <v>465</v>
      </c>
      <c r="E310" s="556">
        <f>VLOOKUP(B310,'Fire EN 54'!$D$5:$H$508,5,0)</f>
        <v>10</v>
      </c>
      <c r="F310" s="566" t="s">
        <v>682</v>
      </c>
      <c r="G310" s="579" t="s">
        <v>3</v>
      </c>
      <c r="H310" s="579"/>
      <c r="I310" s="579"/>
      <c r="J310" s="560" t="str">
        <f>VLOOKUP(B310,'Fire EN 54'!$D$5:$I$508,6,0)</f>
        <v>3</v>
      </c>
      <c r="K310" s="560" t="s">
        <v>600</v>
      </c>
      <c r="L310" s="580" t="s">
        <v>666</v>
      </c>
      <c r="M310" s="562">
        <f>VLOOKUP(B310,'Fire EN 54 FX 4,704'!$D$5:$L$500,9,0)</f>
        <v>3926909790</v>
      </c>
      <c r="N310" s="563" t="str">
        <f>VLOOKUP(B310,'Fire EN 54 FX 4,704'!$D$5:$O$500,12,0)</f>
        <v>0.001</v>
      </c>
      <c r="O310" s="568"/>
      <c r="P310" s="568"/>
      <c r="Q310" s="568"/>
      <c r="R310" s="568"/>
      <c r="S310" s="568"/>
      <c r="T310" s="568"/>
      <c r="U310" s="568"/>
      <c r="V310" s="568"/>
      <c r="W310" s="568"/>
      <c r="X310" s="568"/>
      <c r="Y310" s="568"/>
      <c r="Z310" s="568"/>
      <c r="AA310" s="568"/>
      <c r="AB310" s="568"/>
      <c r="AC310" s="568"/>
      <c r="AD310" s="568"/>
      <c r="AE310" s="568"/>
      <c r="AF310" s="568"/>
      <c r="AG310" s="568"/>
      <c r="AH310" s="568"/>
      <c r="AI310" s="568"/>
      <c r="AJ310" s="568"/>
      <c r="AK310" s="568"/>
      <c r="AL310" s="568"/>
      <c r="AM310" s="568"/>
      <c r="AN310" s="568"/>
      <c r="AO310" s="568"/>
      <c r="AP310" s="568"/>
      <c r="AQ310" s="568"/>
      <c r="AR310" s="568"/>
      <c r="AS310" s="568"/>
      <c r="AT310" s="568"/>
      <c r="AU310" s="568"/>
      <c r="AV310" s="568"/>
      <c r="AW310" s="568"/>
      <c r="AX310" s="568"/>
      <c r="AY310" s="568"/>
      <c r="AZ310" s="568"/>
      <c r="BA310" s="568"/>
      <c r="BB310" s="568"/>
      <c r="BC310" s="568"/>
      <c r="BD310" s="568"/>
      <c r="BE310" s="568"/>
      <c r="BF310" s="568"/>
      <c r="BG310" s="568"/>
      <c r="BH310" s="568"/>
      <c r="BI310" s="568"/>
      <c r="BJ310" s="568"/>
      <c r="BK310" s="568"/>
      <c r="BL310" s="568"/>
      <c r="BM310" s="568"/>
      <c r="BN310" s="568"/>
      <c r="BO310" s="568"/>
      <c r="BP310" s="568"/>
      <c r="BQ310" s="568"/>
      <c r="BR310" s="568"/>
      <c r="BS310" s="568"/>
      <c r="BT310" s="568"/>
      <c r="BU310" s="568"/>
      <c r="BV310" s="568"/>
      <c r="BW310" s="568"/>
      <c r="BX310" s="568"/>
      <c r="BY310" s="568"/>
      <c r="BZ310" s="568"/>
      <c r="CA310" s="568"/>
      <c r="CB310" s="568"/>
      <c r="CC310" s="568"/>
      <c r="CD310" s="568"/>
      <c r="CE310" s="568"/>
      <c r="CF310" s="568"/>
      <c r="CG310" s="568"/>
      <c r="CH310" s="568"/>
      <c r="CI310" s="568"/>
      <c r="CJ310" s="568"/>
      <c r="CK310" s="568"/>
      <c r="CL310" s="568"/>
      <c r="CM310" s="568"/>
      <c r="CN310" s="568"/>
      <c r="CO310" s="568"/>
      <c r="CP310" s="568"/>
      <c r="CQ310" s="568"/>
      <c r="CR310" s="568"/>
      <c r="CS310" s="568"/>
      <c r="CT310" s="568"/>
      <c r="CU310" s="568"/>
      <c r="CV310" s="568"/>
      <c r="CW310" s="568"/>
      <c r="CX310" s="568"/>
      <c r="CY310" s="568"/>
      <c r="CZ310" s="568"/>
      <c r="DA310" s="568"/>
      <c r="DB310" s="568"/>
      <c r="DC310" s="568"/>
      <c r="DD310" s="568"/>
      <c r="DE310" s="568"/>
      <c r="DF310" s="568"/>
      <c r="DG310" s="568"/>
      <c r="DH310" s="568"/>
      <c r="DI310" s="568"/>
      <c r="DJ310" s="568"/>
      <c r="DK310" s="568"/>
      <c r="DL310" s="568"/>
      <c r="DM310" s="568"/>
      <c r="DN310" s="568"/>
      <c r="DO310" s="568"/>
      <c r="DP310" s="568"/>
      <c r="DQ310" s="568"/>
      <c r="DR310" s="568"/>
      <c r="DS310" s="568"/>
      <c r="DT310" s="568"/>
      <c r="DU310" s="568"/>
      <c r="DV310" s="568"/>
      <c r="DW310" s="568"/>
      <c r="DX310" s="568"/>
      <c r="DY310" s="568"/>
      <c r="DZ310" s="568"/>
      <c r="EA310" s="568"/>
      <c r="EB310" s="568"/>
      <c r="EC310" s="568"/>
      <c r="ED310" s="568"/>
      <c r="EE310" s="568"/>
      <c r="EF310" s="568"/>
      <c r="EG310" s="568"/>
      <c r="EH310" s="568"/>
      <c r="EI310" s="568"/>
      <c r="EJ310" s="568"/>
      <c r="EK310" s="568"/>
      <c r="EL310" s="568"/>
      <c r="EM310" s="568"/>
      <c r="EN310" s="568"/>
      <c r="EO310" s="568"/>
      <c r="EP310" s="568"/>
      <c r="EQ310" s="568"/>
      <c r="ER310" s="568"/>
      <c r="ES310" s="568"/>
      <c r="ET310" s="568"/>
      <c r="EU310" s="568"/>
      <c r="EV310" s="568"/>
      <c r="EW310" s="568"/>
      <c r="EX310" s="568"/>
      <c r="EY310" s="568"/>
      <c r="EZ310" s="568"/>
      <c r="FA310" s="568"/>
      <c r="FB310" s="568"/>
      <c r="FC310" s="568"/>
      <c r="FD310" s="568"/>
    </row>
    <row r="311" spans="1:160" s="569" customFormat="1" ht="51" customHeight="1" x14ac:dyDescent="0.15">
      <c r="A311" s="558"/>
      <c r="B311" s="555" t="s">
        <v>466</v>
      </c>
      <c r="C311" s="728" t="s">
        <v>467</v>
      </c>
      <c r="D311" s="572" t="s">
        <v>690</v>
      </c>
      <c r="E311" s="556">
        <f>VLOOKUP(B311,'Fire EN 54'!$D$5:$H$508,5,0)</f>
        <v>10</v>
      </c>
      <c r="F311" s="566" t="s">
        <v>682</v>
      </c>
      <c r="G311" s="579" t="s">
        <v>3</v>
      </c>
      <c r="H311" s="710" t="s">
        <v>719</v>
      </c>
      <c r="I311" s="710"/>
      <c r="J311" s="560" t="str">
        <f>VLOOKUP(B311,'Fire EN 54'!$D$5:$I$508,6,0)</f>
        <v>3</v>
      </c>
      <c r="K311" s="560" t="s">
        <v>600</v>
      </c>
      <c r="L311" s="580" t="s">
        <v>666</v>
      </c>
      <c r="M311" s="562">
        <f>VLOOKUP(B311,'Fire EN 54 FX 4,704'!$D$5:$L$500,9,0)</f>
        <v>3926909790</v>
      </c>
      <c r="N311" s="563" t="str">
        <f>VLOOKUP(B311,'Fire EN 54 FX 4,704'!$D$5:$O$500,12,0)</f>
        <v>0.017</v>
      </c>
      <c r="O311" s="568"/>
      <c r="P311" s="568"/>
      <c r="Q311" s="568"/>
      <c r="R311" s="568"/>
      <c r="S311" s="568"/>
      <c r="T311" s="568"/>
      <c r="U311" s="568"/>
      <c r="V311" s="568"/>
      <c r="W311" s="568"/>
      <c r="X311" s="568"/>
      <c r="Y311" s="568"/>
      <c r="Z311" s="568"/>
      <c r="AA311" s="568"/>
      <c r="AB311" s="568"/>
      <c r="AC311" s="568"/>
      <c r="AD311" s="568"/>
      <c r="AE311" s="568"/>
      <c r="AF311" s="568"/>
      <c r="AG311" s="568"/>
      <c r="AH311" s="568"/>
      <c r="AI311" s="568"/>
      <c r="AJ311" s="568"/>
      <c r="AK311" s="568"/>
      <c r="AL311" s="568"/>
      <c r="AM311" s="568"/>
      <c r="AN311" s="568"/>
      <c r="AO311" s="568"/>
      <c r="AP311" s="568"/>
      <c r="AQ311" s="568"/>
      <c r="AR311" s="568"/>
      <c r="AS311" s="568"/>
      <c r="AT311" s="568"/>
      <c r="AU311" s="568"/>
      <c r="AV311" s="568"/>
      <c r="AW311" s="568"/>
      <c r="AX311" s="568"/>
      <c r="AY311" s="568"/>
      <c r="AZ311" s="568"/>
      <c r="BA311" s="568"/>
      <c r="BB311" s="568"/>
      <c r="BC311" s="568"/>
      <c r="BD311" s="568"/>
      <c r="BE311" s="568"/>
      <c r="BF311" s="568"/>
      <c r="BG311" s="568"/>
      <c r="BH311" s="568"/>
      <c r="BI311" s="568"/>
      <c r="BJ311" s="568"/>
      <c r="BK311" s="568"/>
      <c r="BL311" s="568"/>
      <c r="BM311" s="568"/>
      <c r="BN311" s="568"/>
      <c r="BO311" s="568"/>
      <c r="BP311" s="568"/>
      <c r="BQ311" s="568"/>
      <c r="BR311" s="568"/>
      <c r="BS311" s="568"/>
      <c r="BT311" s="568"/>
      <c r="BU311" s="568"/>
      <c r="BV311" s="568"/>
      <c r="BW311" s="568"/>
      <c r="BX311" s="568"/>
      <c r="BY311" s="568"/>
      <c r="BZ311" s="568"/>
      <c r="CA311" s="568"/>
      <c r="CB311" s="568"/>
      <c r="CC311" s="568"/>
      <c r="CD311" s="568"/>
      <c r="CE311" s="568"/>
      <c r="CF311" s="568"/>
      <c r="CG311" s="568"/>
      <c r="CH311" s="568"/>
      <c r="CI311" s="568"/>
      <c r="CJ311" s="568"/>
      <c r="CK311" s="568"/>
      <c r="CL311" s="568"/>
      <c r="CM311" s="568"/>
      <c r="CN311" s="568"/>
      <c r="CO311" s="568"/>
      <c r="CP311" s="568"/>
      <c r="CQ311" s="568"/>
      <c r="CR311" s="568"/>
      <c r="CS311" s="568"/>
      <c r="CT311" s="568"/>
      <c r="CU311" s="568"/>
      <c r="CV311" s="568"/>
      <c r="CW311" s="568"/>
      <c r="CX311" s="568"/>
      <c r="CY311" s="568"/>
      <c r="CZ311" s="568"/>
      <c r="DA311" s="568"/>
      <c r="DB311" s="568"/>
      <c r="DC311" s="568"/>
      <c r="DD311" s="568"/>
      <c r="DE311" s="568"/>
      <c r="DF311" s="568"/>
      <c r="DG311" s="568"/>
      <c r="DH311" s="568"/>
      <c r="DI311" s="568"/>
      <c r="DJ311" s="568"/>
      <c r="DK311" s="568"/>
      <c r="DL311" s="568"/>
      <c r="DM311" s="568"/>
      <c r="DN311" s="568"/>
      <c r="DO311" s="568"/>
      <c r="DP311" s="568"/>
      <c r="DQ311" s="568"/>
      <c r="DR311" s="568"/>
      <c r="DS311" s="568"/>
      <c r="DT311" s="568"/>
      <c r="DU311" s="568"/>
      <c r="DV311" s="568"/>
      <c r="DW311" s="568"/>
      <c r="DX311" s="568"/>
      <c r="DY311" s="568"/>
      <c r="DZ311" s="568"/>
      <c r="EA311" s="568"/>
      <c r="EB311" s="568"/>
      <c r="EC311" s="568"/>
      <c r="ED311" s="568"/>
      <c r="EE311" s="568"/>
      <c r="EF311" s="568"/>
      <c r="EG311" s="568"/>
      <c r="EH311" s="568"/>
      <c r="EI311" s="568"/>
      <c r="EJ311" s="568"/>
      <c r="EK311" s="568"/>
      <c r="EL311" s="568"/>
      <c r="EM311" s="568"/>
      <c r="EN311" s="568"/>
      <c r="EO311" s="568"/>
      <c r="EP311" s="568"/>
      <c r="EQ311" s="568"/>
      <c r="ER311" s="568"/>
      <c r="ES311" s="568"/>
      <c r="ET311" s="568"/>
      <c r="EU311" s="568"/>
      <c r="EV311" s="568"/>
      <c r="EW311" s="568"/>
      <c r="EX311" s="568"/>
      <c r="EY311" s="568"/>
      <c r="EZ311" s="568"/>
      <c r="FA311" s="568"/>
      <c r="FB311" s="568"/>
      <c r="FC311" s="568"/>
      <c r="FD311" s="568"/>
    </row>
    <row r="312" spans="1:160" s="569" customFormat="1" ht="51" customHeight="1" x14ac:dyDescent="0.15">
      <c r="A312" s="558"/>
      <c r="B312" s="555" t="s">
        <v>468</v>
      </c>
      <c r="C312" s="728" t="s">
        <v>469</v>
      </c>
      <c r="D312" s="572" t="s">
        <v>691</v>
      </c>
      <c r="E312" s="556">
        <f>VLOOKUP(B312,'Fire EN 54'!$D$5:$H$508,5,0)</f>
        <v>10</v>
      </c>
      <c r="F312" s="566" t="s">
        <v>682</v>
      </c>
      <c r="G312" s="579" t="s">
        <v>3</v>
      </c>
      <c r="H312" s="710" t="s">
        <v>719</v>
      </c>
      <c r="I312" s="710"/>
      <c r="J312" s="560" t="str">
        <f>VLOOKUP(B312,'Fire EN 54'!$D$5:$I$508,6,0)</f>
        <v>3</v>
      </c>
      <c r="K312" s="560" t="s">
        <v>600</v>
      </c>
      <c r="L312" s="580" t="s">
        <v>666</v>
      </c>
      <c r="M312" s="562">
        <f>VLOOKUP(B312,'Fire EN 54 FX 4,704'!$D$5:$L$500,9,0)</f>
        <v>3926909790</v>
      </c>
      <c r="N312" s="563" t="str">
        <f>VLOOKUP(B312,'Fire EN 54 FX 4,704'!$D$5:$O$500,12,0)</f>
        <v>0.009</v>
      </c>
      <c r="O312" s="568"/>
      <c r="P312" s="568"/>
      <c r="Q312" s="568"/>
      <c r="R312" s="568"/>
      <c r="S312" s="568"/>
      <c r="T312" s="568"/>
      <c r="U312" s="568"/>
      <c r="V312" s="568"/>
      <c r="W312" s="568"/>
      <c r="X312" s="568"/>
      <c r="Y312" s="568"/>
      <c r="Z312" s="568"/>
      <c r="AA312" s="568"/>
      <c r="AB312" s="568"/>
      <c r="AC312" s="568"/>
      <c r="AD312" s="568"/>
      <c r="AE312" s="568"/>
      <c r="AF312" s="568"/>
      <c r="AG312" s="568"/>
      <c r="AH312" s="568"/>
      <c r="AI312" s="568"/>
      <c r="AJ312" s="568"/>
      <c r="AK312" s="568"/>
      <c r="AL312" s="568"/>
      <c r="AM312" s="568"/>
      <c r="AN312" s="568"/>
      <c r="AO312" s="568"/>
      <c r="AP312" s="568"/>
      <c r="AQ312" s="568"/>
      <c r="AR312" s="568"/>
      <c r="AS312" s="568"/>
      <c r="AT312" s="568"/>
      <c r="AU312" s="568"/>
      <c r="AV312" s="568"/>
      <c r="AW312" s="568"/>
      <c r="AX312" s="568"/>
      <c r="AY312" s="568"/>
      <c r="AZ312" s="568"/>
      <c r="BA312" s="568"/>
      <c r="BB312" s="568"/>
      <c r="BC312" s="568"/>
      <c r="BD312" s="568"/>
      <c r="BE312" s="568"/>
      <c r="BF312" s="568"/>
      <c r="BG312" s="568"/>
      <c r="BH312" s="568"/>
      <c r="BI312" s="568"/>
      <c r="BJ312" s="568"/>
      <c r="BK312" s="568"/>
      <c r="BL312" s="568"/>
      <c r="BM312" s="568"/>
      <c r="BN312" s="568"/>
      <c r="BO312" s="568"/>
      <c r="BP312" s="568"/>
      <c r="BQ312" s="568"/>
      <c r="BR312" s="568"/>
      <c r="BS312" s="568"/>
      <c r="BT312" s="568"/>
      <c r="BU312" s="568"/>
      <c r="BV312" s="568"/>
      <c r="BW312" s="568"/>
      <c r="BX312" s="568"/>
      <c r="BY312" s="568"/>
      <c r="BZ312" s="568"/>
      <c r="CA312" s="568"/>
      <c r="CB312" s="568"/>
      <c r="CC312" s="568"/>
      <c r="CD312" s="568"/>
      <c r="CE312" s="568"/>
      <c r="CF312" s="568"/>
      <c r="CG312" s="568"/>
      <c r="CH312" s="568"/>
      <c r="CI312" s="568"/>
      <c r="CJ312" s="568"/>
      <c r="CK312" s="568"/>
      <c r="CL312" s="568"/>
      <c r="CM312" s="568"/>
      <c r="CN312" s="568"/>
      <c r="CO312" s="568"/>
      <c r="CP312" s="568"/>
      <c r="CQ312" s="568"/>
      <c r="CR312" s="568"/>
      <c r="CS312" s="568"/>
      <c r="CT312" s="568"/>
      <c r="CU312" s="568"/>
      <c r="CV312" s="568"/>
      <c r="CW312" s="568"/>
      <c r="CX312" s="568"/>
      <c r="CY312" s="568"/>
      <c r="CZ312" s="568"/>
      <c r="DA312" s="568"/>
      <c r="DB312" s="568"/>
      <c r="DC312" s="568"/>
      <c r="DD312" s="568"/>
      <c r="DE312" s="568"/>
      <c r="DF312" s="568"/>
      <c r="DG312" s="568"/>
      <c r="DH312" s="568"/>
      <c r="DI312" s="568"/>
      <c r="DJ312" s="568"/>
      <c r="DK312" s="568"/>
      <c r="DL312" s="568"/>
      <c r="DM312" s="568"/>
      <c r="DN312" s="568"/>
      <c r="DO312" s="568"/>
      <c r="DP312" s="568"/>
      <c r="DQ312" s="568"/>
      <c r="DR312" s="568"/>
      <c r="DS312" s="568"/>
      <c r="DT312" s="568"/>
      <c r="DU312" s="568"/>
      <c r="DV312" s="568"/>
      <c r="DW312" s="568"/>
      <c r="DX312" s="568"/>
      <c r="DY312" s="568"/>
      <c r="DZ312" s="568"/>
      <c r="EA312" s="568"/>
      <c r="EB312" s="568"/>
      <c r="EC312" s="568"/>
      <c r="ED312" s="568"/>
      <c r="EE312" s="568"/>
      <c r="EF312" s="568"/>
      <c r="EG312" s="568"/>
      <c r="EH312" s="568"/>
      <c r="EI312" s="568"/>
      <c r="EJ312" s="568"/>
      <c r="EK312" s="568"/>
      <c r="EL312" s="568"/>
      <c r="EM312" s="568"/>
      <c r="EN312" s="568"/>
      <c r="EO312" s="568"/>
      <c r="EP312" s="568"/>
      <c r="EQ312" s="568"/>
      <c r="ER312" s="568"/>
      <c r="ES312" s="568"/>
      <c r="ET312" s="568"/>
      <c r="EU312" s="568"/>
      <c r="EV312" s="568"/>
      <c r="EW312" s="568"/>
      <c r="EX312" s="568"/>
      <c r="EY312" s="568"/>
      <c r="EZ312" s="568"/>
      <c r="FA312" s="568"/>
      <c r="FB312" s="568"/>
      <c r="FC312" s="568"/>
      <c r="FD312" s="568"/>
    </row>
    <row r="313" spans="1:160" s="569" customFormat="1" ht="51" customHeight="1" x14ac:dyDescent="0.15">
      <c r="A313" s="558"/>
      <c r="B313" s="555" t="s">
        <v>470</v>
      </c>
      <c r="C313" s="728" t="s">
        <v>471</v>
      </c>
      <c r="D313" s="572" t="s">
        <v>692</v>
      </c>
      <c r="E313" s="556">
        <f>VLOOKUP(B313,'Fire EN 54'!$D$5:$H$508,5,0)</f>
        <v>10</v>
      </c>
      <c r="F313" s="566" t="s">
        <v>682</v>
      </c>
      <c r="G313" s="579" t="s">
        <v>3</v>
      </c>
      <c r="H313" s="710" t="s">
        <v>719</v>
      </c>
      <c r="I313" s="710"/>
      <c r="J313" s="560" t="str">
        <f>VLOOKUP(B313,'Fire EN 54'!$D$5:$I$508,6,0)</f>
        <v>3</v>
      </c>
      <c r="K313" s="560" t="s">
        <v>600</v>
      </c>
      <c r="L313" s="580" t="s">
        <v>666</v>
      </c>
      <c r="M313" s="562">
        <f>VLOOKUP(B313,'Fire EN 54 FX 4,704'!$D$5:$L$500,9,0)</f>
        <v>3926909790</v>
      </c>
      <c r="N313" s="563" t="str">
        <f>VLOOKUP(B313,'Fire EN 54 FX 4,704'!$D$5:$O$500,12,0)</f>
        <v>0.001</v>
      </c>
      <c r="O313" s="568"/>
      <c r="P313" s="568"/>
      <c r="Q313" s="568"/>
      <c r="R313" s="568"/>
      <c r="S313" s="568"/>
      <c r="T313" s="568"/>
      <c r="U313" s="568"/>
      <c r="V313" s="568"/>
      <c r="W313" s="568"/>
      <c r="X313" s="568"/>
      <c r="Y313" s="568"/>
      <c r="Z313" s="568"/>
      <c r="AA313" s="568"/>
      <c r="AB313" s="568"/>
      <c r="AC313" s="568"/>
      <c r="AD313" s="568"/>
      <c r="AE313" s="568"/>
      <c r="AF313" s="568"/>
      <c r="AG313" s="568"/>
      <c r="AH313" s="568"/>
      <c r="AI313" s="568"/>
      <c r="AJ313" s="568"/>
      <c r="AK313" s="568"/>
      <c r="AL313" s="568"/>
      <c r="AM313" s="568"/>
      <c r="AN313" s="568"/>
      <c r="AO313" s="568"/>
      <c r="AP313" s="568"/>
      <c r="AQ313" s="568"/>
      <c r="AR313" s="568"/>
      <c r="AS313" s="568"/>
      <c r="AT313" s="568"/>
      <c r="AU313" s="568"/>
      <c r="AV313" s="568"/>
      <c r="AW313" s="568"/>
      <c r="AX313" s="568"/>
      <c r="AY313" s="568"/>
      <c r="AZ313" s="568"/>
      <c r="BA313" s="568"/>
      <c r="BB313" s="568"/>
      <c r="BC313" s="568"/>
      <c r="BD313" s="568"/>
      <c r="BE313" s="568"/>
      <c r="BF313" s="568"/>
      <c r="BG313" s="568"/>
      <c r="BH313" s="568"/>
      <c r="BI313" s="568"/>
      <c r="BJ313" s="568"/>
      <c r="BK313" s="568"/>
      <c r="BL313" s="568"/>
      <c r="BM313" s="568"/>
      <c r="BN313" s="568"/>
      <c r="BO313" s="568"/>
      <c r="BP313" s="568"/>
      <c r="BQ313" s="568"/>
      <c r="BR313" s="568"/>
      <c r="BS313" s="568"/>
      <c r="BT313" s="568"/>
      <c r="BU313" s="568"/>
      <c r="BV313" s="568"/>
      <c r="BW313" s="568"/>
      <c r="BX313" s="568"/>
      <c r="BY313" s="568"/>
      <c r="BZ313" s="568"/>
      <c r="CA313" s="568"/>
      <c r="CB313" s="568"/>
      <c r="CC313" s="568"/>
      <c r="CD313" s="568"/>
      <c r="CE313" s="568"/>
      <c r="CF313" s="568"/>
      <c r="CG313" s="568"/>
      <c r="CH313" s="568"/>
      <c r="CI313" s="568"/>
      <c r="CJ313" s="568"/>
      <c r="CK313" s="568"/>
      <c r="CL313" s="568"/>
      <c r="CM313" s="568"/>
      <c r="CN313" s="568"/>
      <c r="CO313" s="568"/>
      <c r="CP313" s="568"/>
      <c r="CQ313" s="568"/>
      <c r="CR313" s="568"/>
      <c r="CS313" s="568"/>
      <c r="CT313" s="568"/>
      <c r="CU313" s="568"/>
      <c r="CV313" s="568"/>
      <c r="CW313" s="568"/>
      <c r="CX313" s="568"/>
      <c r="CY313" s="568"/>
      <c r="CZ313" s="568"/>
      <c r="DA313" s="568"/>
      <c r="DB313" s="568"/>
      <c r="DC313" s="568"/>
      <c r="DD313" s="568"/>
      <c r="DE313" s="568"/>
      <c r="DF313" s="568"/>
      <c r="DG313" s="568"/>
      <c r="DH313" s="568"/>
      <c r="DI313" s="568"/>
      <c r="DJ313" s="568"/>
      <c r="DK313" s="568"/>
      <c r="DL313" s="568"/>
      <c r="DM313" s="568"/>
      <c r="DN313" s="568"/>
      <c r="DO313" s="568"/>
      <c r="DP313" s="568"/>
      <c r="DQ313" s="568"/>
      <c r="DR313" s="568"/>
      <c r="DS313" s="568"/>
      <c r="DT313" s="568"/>
      <c r="DU313" s="568"/>
      <c r="DV313" s="568"/>
      <c r="DW313" s="568"/>
      <c r="DX313" s="568"/>
      <c r="DY313" s="568"/>
      <c r="DZ313" s="568"/>
      <c r="EA313" s="568"/>
      <c r="EB313" s="568"/>
      <c r="EC313" s="568"/>
      <c r="ED313" s="568"/>
      <c r="EE313" s="568"/>
      <c r="EF313" s="568"/>
      <c r="EG313" s="568"/>
      <c r="EH313" s="568"/>
      <c r="EI313" s="568"/>
      <c r="EJ313" s="568"/>
      <c r="EK313" s="568"/>
      <c r="EL313" s="568"/>
      <c r="EM313" s="568"/>
      <c r="EN313" s="568"/>
      <c r="EO313" s="568"/>
      <c r="EP313" s="568"/>
      <c r="EQ313" s="568"/>
      <c r="ER313" s="568"/>
      <c r="ES313" s="568"/>
      <c r="ET313" s="568"/>
      <c r="EU313" s="568"/>
      <c r="EV313" s="568"/>
      <c r="EW313" s="568"/>
      <c r="EX313" s="568"/>
      <c r="EY313" s="568"/>
      <c r="EZ313" s="568"/>
      <c r="FA313" s="568"/>
      <c r="FB313" s="568"/>
      <c r="FC313" s="568"/>
      <c r="FD313" s="568"/>
    </row>
    <row r="314" spans="1:160" s="569" customFormat="1" ht="51" customHeight="1" x14ac:dyDescent="0.15">
      <c r="A314" s="558"/>
      <c r="B314" s="555" t="s">
        <v>472</v>
      </c>
      <c r="C314" s="728" t="s">
        <v>473</v>
      </c>
      <c r="D314" s="572" t="s">
        <v>693</v>
      </c>
      <c r="E314" s="556">
        <f>VLOOKUP(B314,'Fire EN 54'!$D$5:$H$508,5,0)</f>
        <v>10</v>
      </c>
      <c r="F314" s="566" t="s">
        <v>682</v>
      </c>
      <c r="G314" s="579" t="s">
        <v>3</v>
      </c>
      <c r="H314" s="710" t="s">
        <v>719</v>
      </c>
      <c r="I314" s="710"/>
      <c r="J314" s="560" t="str">
        <f>VLOOKUP(B314,'Fire EN 54'!$D$5:$I$508,6,0)</f>
        <v>3</v>
      </c>
      <c r="K314" s="560" t="s">
        <v>600</v>
      </c>
      <c r="L314" s="580" t="s">
        <v>666</v>
      </c>
      <c r="M314" s="562">
        <f>VLOOKUP(B314,'Fire EN 54 FX 4,704'!$D$5:$L$500,9,0)</f>
        <v>3926909790</v>
      </c>
      <c r="N314" s="563" t="str">
        <f>VLOOKUP(B314,'Fire EN 54 FX 4,704'!$D$5:$O$500,12,0)</f>
        <v>0.012</v>
      </c>
      <c r="O314" s="568"/>
      <c r="P314" s="568"/>
      <c r="Q314" s="568"/>
      <c r="R314" s="568"/>
      <c r="S314" s="568"/>
      <c r="T314" s="568"/>
      <c r="U314" s="568"/>
      <c r="V314" s="568"/>
      <c r="W314" s="568"/>
      <c r="X314" s="568"/>
      <c r="Y314" s="568"/>
      <c r="Z314" s="568"/>
      <c r="AA314" s="568"/>
      <c r="AB314" s="568"/>
      <c r="AC314" s="568"/>
      <c r="AD314" s="568"/>
      <c r="AE314" s="568"/>
      <c r="AF314" s="568"/>
      <c r="AG314" s="568"/>
      <c r="AH314" s="568"/>
      <c r="AI314" s="568"/>
      <c r="AJ314" s="568"/>
      <c r="AK314" s="568"/>
      <c r="AL314" s="568"/>
      <c r="AM314" s="568"/>
      <c r="AN314" s="568"/>
      <c r="AO314" s="568"/>
      <c r="AP314" s="568"/>
      <c r="AQ314" s="568"/>
      <c r="AR314" s="568"/>
      <c r="AS314" s="568"/>
      <c r="AT314" s="568"/>
      <c r="AU314" s="568"/>
      <c r="AV314" s="568"/>
      <c r="AW314" s="568"/>
      <c r="AX314" s="568"/>
      <c r="AY314" s="568"/>
      <c r="AZ314" s="568"/>
      <c r="BA314" s="568"/>
      <c r="BB314" s="568"/>
      <c r="BC314" s="568"/>
      <c r="BD314" s="568"/>
      <c r="BE314" s="568"/>
      <c r="BF314" s="568"/>
      <c r="BG314" s="568"/>
      <c r="BH314" s="568"/>
      <c r="BI314" s="568"/>
      <c r="BJ314" s="568"/>
      <c r="BK314" s="568"/>
      <c r="BL314" s="568"/>
      <c r="BM314" s="568"/>
      <c r="BN314" s="568"/>
      <c r="BO314" s="568"/>
      <c r="BP314" s="568"/>
      <c r="BQ314" s="568"/>
      <c r="BR314" s="568"/>
      <c r="BS314" s="568"/>
      <c r="BT314" s="568"/>
      <c r="BU314" s="568"/>
      <c r="BV314" s="568"/>
      <c r="BW314" s="568"/>
      <c r="BX314" s="568"/>
      <c r="BY314" s="568"/>
      <c r="BZ314" s="568"/>
      <c r="CA314" s="568"/>
      <c r="CB314" s="568"/>
      <c r="CC314" s="568"/>
      <c r="CD314" s="568"/>
      <c r="CE314" s="568"/>
      <c r="CF314" s="568"/>
      <c r="CG314" s="568"/>
      <c r="CH314" s="568"/>
      <c r="CI314" s="568"/>
      <c r="CJ314" s="568"/>
      <c r="CK314" s="568"/>
      <c r="CL314" s="568"/>
      <c r="CM314" s="568"/>
      <c r="CN314" s="568"/>
      <c r="CO314" s="568"/>
      <c r="CP314" s="568"/>
      <c r="CQ314" s="568"/>
      <c r="CR314" s="568"/>
      <c r="CS314" s="568"/>
      <c r="CT314" s="568"/>
      <c r="CU314" s="568"/>
      <c r="CV314" s="568"/>
      <c r="CW314" s="568"/>
      <c r="CX314" s="568"/>
      <c r="CY314" s="568"/>
      <c r="CZ314" s="568"/>
      <c r="DA314" s="568"/>
      <c r="DB314" s="568"/>
      <c r="DC314" s="568"/>
      <c r="DD314" s="568"/>
      <c r="DE314" s="568"/>
      <c r="DF314" s="568"/>
      <c r="DG314" s="568"/>
      <c r="DH314" s="568"/>
      <c r="DI314" s="568"/>
      <c r="DJ314" s="568"/>
      <c r="DK314" s="568"/>
      <c r="DL314" s="568"/>
      <c r="DM314" s="568"/>
      <c r="DN314" s="568"/>
      <c r="DO314" s="568"/>
      <c r="DP314" s="568"/>
      <c r="DQ314" s="568"/>
      <c r="DR314" s="568"/>
      <c r="DS314" s="568"/>
      <c r="DT314" s="568"/>
      <c r="DU314" s="568"/>
      <c r="DV314" s="568"/>
      <c r="DW314" s="568"/>
      <c r="DX314" s="568"/>
      <c r="DY314" s="568"/>
      <c r="DZ314" s="568"/>
      <c r="EA314" s="568"/>
      <c r="EB314" s="568"/>
      <c r="EC314" s="568"/>
      <c r="ED314" s="568"/>
      <c r="EE314" s="568"/>
      <c r="EF314" s="568"/>
      <c r="EG314" s="568"/>
      <c r="EH314" s="568"/>
      <c r="EI314" s="568"/>
      <c r="EJ314" s="568"/>
      <c r="EK314" s="568"/>
      <c r="EL314" s="568"/>
      <c r="EM314" s="568"/>
      <c r="EN314" s="568"/>
      <c r="EO314" s="568"/>
      <c r="EP314" s="568"/>
      <c r="EQ314" s="568"/>
      <c r="ER314" s="568"/>
      <c r="ES314" s="568"/>
      <c r="ET314" s="568"/>
      <c r="EU314" s="568"/>
      <c r="EV314" s="568"/>
      <c r="EW314" s="568"/>
      <c r="EX314" s="568"/>
      <c r="EY314" s="568"/>
      <c r="EZ314" s="568"/>
      <c r="FA314" s="568"/>
      <c r="FB314" s="568"/>
      <c r="FC314" s="568"/>
      <c r="FD314" s="568"/>
    </row>
    <row r="315" spans="1:160" s="569" customFormat="1" ht="51" customHeight="1" x14ac:dyDescent="0.15">
      <c r="A315" s="558"/>
      <c r="B315" s="555" t="s">
        <v>474</v>
      </c>
      <c r="C315" s="728" t="s">
        <v>475</v>
      </c>
      <c r="D315" s="572" t="s">
        <v>694</v>
      </c>
      <c r="E315" s="556">
        <f>VLOOKUP(B315,'Fire EN 54'!$D$5:$H$508,5,0)</f>
        <v>10</v>
      </c>
      <c r="F315" s="566" t="s">
        <v>682</v>
      </c>
      <c r="G315" s="579" t="s">
        <v>3</v>
      </c>
      <c r="H315" s="710" t="s">
        <v>719</v>
      </c>
      <c r="I315" s="710"/>
      <c r="J315" s="560" t="str">
        <f>VLOOKUP(B315,'Fire EN 54'!$D$5:$I$508,6,0)</f>
        <v>3</v>
      </c>
      <c r="K315" s="560" t="s">
        <v>600</v>
      </c>
      <c r="L315" s="580" t="s">
        <v>666</v>
      </c>
      <c r="M315" s="562">
        <f>VLOOKUP(B315,'Fire EN 54 FX 4,704'!$D$5:$L$500,9,0)</f>
        <v>3926909790</v>
      </c>
      <c r="N315" s="563" t="str">
        <f>VLOOKUP(B315,'Fire EN 54 FX 4,704'!$D$5:$O$500,12,0)</f>
        <v>0.116</v>
      </c>
      <c r="O315" s="568"/>
      <c r="P315" s="568"/>
      <c r="Q315" s="568"/>
      <c r="R315" s="568"/>
      <c r="S315" s="568"/>
      <c r="T315" s="568"/>
      <c r="U315" s="568"/>
      <c r="V315" s="568"/>
      <c r="W315" s="568"/>
      <c r="X315" s="568"/>
      <c r="Y315" s="568"/>
      <c r="Z315" s="568"/>
      <c r="AA315" s="568"/>
      <c r="AB315" s="568"/>
      <c r="AC315" s="568"/>
      <c r="AD315" s="568"/>
      <c r="AE315" s="568"/>
      <c r="AF315" s="568"/>
      <c r="AG315" s="568"/>
      <c r="AH315" s="568"/>
      <c r="AI315" s="568"/>
      <c r="AJ315" s="568"/>
      <c r="AK315" s="568"/>
      <c r="AL315" s="568"/>
      <c r="AM315" s="568"/>
      <c r="AN315" s="568"/>
      <c r="AO315" s="568"/>
      <c r="AP315" s="568"/>
      <c r="AQ315" s="568"/>
      <c r="AR315" s="568"/>
      <c r="AS315" s="568"/>
      <c r="AT315" s="568"/>
      <c r="AU315" s="568"/>
      <c r="AV315" s="568"/>
      <c r="AW315" s="568"/>
      <c r="AX315" s="568"/>
      <c r="AY315" s="568"/>
      <c r="AZ315" s="568"/>
      <c r="BA315" s="568"/>
      <c r="BB315" s="568"/>
      <c r="BC315" s="568"/>
      <c r="BD315" s="568"/>
      <c r="BE315" s="568"/>
      <c r="BF315" s="568"/>
      <c r="BG315" s="568"/>
      <c r="BH315" s="568"/>
      <c r="BI315" s="568"/>
      <c r="BJ315" s="568"/>
      <c r="BK315" s="568"/>
      <c r="BL315" s="568"/>
      <c r="BM315" s="568"/>
      <c r="BN315" s="568"/>
      <c r="BO315" s="568"/>
      <c r="BP315" s="568"/>
      <c r="BQ315" s="568"/>
      <c r="BR315" s="568"/>
      <c r="BS315" s="568"/>
      <c r="BT315" s="568"/>
      <c r="BU315" s="568"/>
      <c r="BV315" s="568"/>
      <c r="BW315" s="568"/>
      <c r="BX315" s="568"/>
      <c r="BY315" s="568"/>
      <c r="BZ315" s="568"/>
      <c r="CA315" s="568"/>
      <c r="CB315" s="568"/>
      <c r="CC315" s="568"/>
      <c r="CD315" s="568"/>
      <c r="CE315" s="568"/>
      <c r="CF315" s="568"/>
      <c r="CG315" s="568"/>
      <c r="CH315" s="568"/>
      <c r="CI315" s="568"/>
      <c r="CJ315" s="568"/>
      <c r="CK315" s="568"/>
      <c r="CL315" s="568"/>
      <c r="CM315" s="568"/>
      <c r="CN315" s="568"/>
      <c r="CO315" s="568"/>
      <c r="CP315" s="568"/>
      <c r="CQ315" s="568"/>
      <c r="CR315" s="568"/>
      <c r="CS315" s="568"/>
      <c r="CT315" s="568"/>
      <c r="CU315" s="568"/>
      <c r="CV315" s="568"/>
      <c r="CW315" s="568"/>
      <c r="CX315" s="568"/>
      <c r="CY315" s="568"/>
      <c r="CZ315" s="568"/>
      <c r="DA315" s="568"/>
      <c r="DB315" s="568"/>
      <c r="DC315" s="568"/>
      <c r="DD315" s="568"/>
      <c r="DE315" s="568"/>
      <c r="DF315" s="568"/>
      <c r="DG315" s="568"/>
      <c r="DH315" s="568"/>
      <c r="DI315" s="568"/>
      <c r="DJ315" s="568"/>
      <c r="DK315" s="568"/>
      <c r="DL315" s="568"/>
      <c r="DM315" s="568"/>
      <c r="DN315" s="568"/>
      <c r="DO315" s="568"/>
      <c r="DP315" s="568"/>
      <c r="DQ315" s="568"/>
      <c r="DR315" s="568"/>
      <c r="DS315" s="568"/>
      <c r="DT315" s="568"/>
      <c r="DU315" s="568"/>
      <c r="DV315" s="568"/>
      <c r="DW315" s="568"/>
      <c r="DX315" s="568"/>
      <c r="DY315" s="568"/>
      <c r="DZ315" s="568"/>
      <c r="EA315" s="568"/>
      <c r="EB315" s="568"/>
      <c r="EC315" s="568"/>
      <c r="ED315" s="568"/>
      <c r="EE315" s="568"/>
      <c r="EF315" s="568"/>
      <c r="EG315" s="568"/>
      <c r="EH315" s="568"/>
      <c r="EI315" s="568"/>
      <c r="EJ315" s="568"/>
      <c r="EK315" s="568"/>
      <c r="EL315" s="568"/>
      <c r="EM315" s="568"/>
      <c r="EN315" s="568"/>
      <c r="EO315" s="568"/>
      <c r="EP315" s="568"/>
      <c r="EQ315" s="568"/>
      <c r="ER315" s="568"/>
      <c r="ES315" s="568"/>
      <c r="ET315" s="568"/>
      <c r="EU315" s="568"/>
      <c r="EV315" s="568"/>
      <c r="EW315" s="568"/>
      <c r="EX315" s="568"/>
      <c r="EY315" s="568"/>
      <c r="EZ315" s="568"/>
      <c r="FA315" s="568"/>
      <c r="FB315" s="568"/>
      <c r="FC315" s="568"/>
      <c r="FD315" s="568"/>
    </row>
    <row r="316" spans="1:160" s="569" customFormat="1" ht="51" customHeight="1" x14ac:dyDescent="0.15">
      <c r="A316" s="558"/>
      <c r="B316" s="555" t="s">
        <v>476</v>
      </c>
      <c r="C316" s="728" t="s">
        <v>477</v>
      </c>
      <c r="D316" s="572" t="s">
        <v>695</v>
      </c>
      <c r="E316" s="556">
        <f>VLOOKUP(B316,'Fire EN 54'!$D$5:$H$508,5,0)</f>
        <v>10</v>
      </c>
      <c r="F316" s="566" t="s">
        <v>682</v>
      </c>
      <c r="G316" s="579" t="s">
        <v>3</v>
      </c>
      <c r="H316" s="710" t="s">
        <v>719</v>
      </c>
      <c r="I316" s="710"/>
      <c r="J316" s="560" t="str">
        <f>VLOOKUP(B316,'Fire EN 54'!$D$5:$I$508,6,0)</f>
        <v>3</v>
      </c>
      <c r="K316" s="560" t="s">
        <v>600</v>
      </c>
      <c r="L316" s="580" t="s">
        <v>666</v>
      </c>
      <c r="M316" s="562">
        <f>VLOOKUP(B316,'Fire EN 54 FX 4,704'!$D$5:$L$500,9,0)</f>
        <v>3926909790</v>
      </c>
      <c r="N316" s="563" t="str">
        <f>VLOOKUP(B316,'Fire EN 54 FX 4,704'!$D$5:$O$500,12,0)</f>
        <v>0.001</v>
      </c>
      <c r="O316" s="568"/>
      <c r="P316" s="568"/>
      <c r="Q316" s="568"/>
      <c r="R316" s="568"/>
      <c r="S316" s="568"/>
      <c r="T316" s="568"/>
      <c r="U316" s="568"/>
      <c r="V316" s="568"/>
      <c r="W316" s="568"/>
      <c r="X316" s="568"/>
      <c r="Y316" s="568"/>
      <c r="Z316" s="568"/>
      <c r="AA316" s="568"/>
      <c r="AB316" s="568"/>
      <c r="AC316" s="568"/>
      <c r="AD316" s="568"/>
      <c r="AE316" s="568"/>
      <c r="AF316" s="568"/>
      <c r="AG316" s="568"/>
      <c r="AH316" s="568"/>
      <c r="AI316" s="568"/>
      <c r="AJ316" s="568"/>
      <c r="AK316" s="568"/>
      <c r="AL316" s="568"/>
      <c r="AM316" s="568"/>
      <c r="AN316" s="568"/>
      <c r="AO316" s="568"/>
      <c r="AP316" s="568"/>
      <c r="AQ316" s="568"/>
      <c r="AR316" s="568"/>
      <c r="AS316" s="568"/>
      <c r="AT316" s="568"/>
      <c r="AU316" s="568"/>
      <c r="AV316" s="568"/>
      <c r="AW316" s="568"/>
      <c r="AX316" s="568"/>
      <c r="AY316" s="568"/>
      <c r="AZ316" s="568"/>
      <c r="BA316" s="568"/>
      <c r="BB316" s="568"/>
      <c r="BC316" s="568"/>
      <c r="BD316" s="568"/>
      <c r="BE316" s="568"/>
      <c r="BF316" s="568"/>
      <c r="BG316" s="568"/>
      <c r="BH316" s="568"/>
      <c r="BI316" s="568"/>
      <c r="BJ316" s="568"/>
      <c r="BK316" s="568"/>
      <c r="BL316" s="568"/>
      <c r="BM316" s="568"/>
      <c r="BN316" s="568"/>
      <c r="BO316" s="568"/>
      <c r="BP316" s="568"/>
      <c r="BQ316" s="568"/>
      <c r="BR316" s="568"/>
      <c r="BS316" s="568"/>
      <c r="BT316" s="568"/>
      <c r="BU316" s="568"/>
      <c r="BV316" s="568"/>
      <c r="BW316" s="568"/>
      <c r="BX316" s="568"/>
      <c r="BY316" s="568"/>
      <c r="BZ316" s="568"/>
      <c r="CA316" s="568"/>
      <c r="CB316" s="568"/>
      <c r="CC316" s="568"/>
      <c r="CD316" s="568"/>
      <c r="CE316" s="568"/>
      <c r="CF316" s="568"/>
      <c r="CG316" s="568"/>
      <c r="CH316" s="568"/>
      <c r="CI316" s="568"/>
      <c r="CJ316" s="568"/>
      <c r="CK316" s="568"/>
      <c r="CL316" s="568"/>
      <c r="CM316" s="568"/>
      <c r="CN316" s="568"/>
      <c r="CO316" s="568"/>
      <c r="CP316" s="568"/>
      <c r="CQ316" s="568"/>
      <c r="CR316" s="568"/>
      <c r="CS316" s="568"/>
      <c r="CT316" s="568"/>
      <c r="CU316" s="568"/>
      <c r="CV316" s="568"/>
      <c r="CW316" s="568"/>
      <c r="CX316" s="568"/>
      <c r="CY316" s="568"/>
      <c r="CZ316" s="568"/>
      <c r="DA316" s="568"/>
      <c r="DB316" s="568"/>
      <c r="DC316" s="568"/>
      <c r="DD316" s="568"/>
      <c r="DE316" s="568"/>
      <c r="DF316" s="568"/>
      <c r="DG316" s="568"/>
      <c r="DH316" s="568"/>
      <c r="DI316" s="568"/>
      <c r="DJ316" s="568"/>
      <c r="DK316" s="568"/>
      <c r="DL316" s="568"/>
      <c r="DM316" s="568"/>
      <c r="DN316" s="568"/>
      <c r="DO316" s="568"/>
      <c r="DP316" s="568"/>
      <c r="DQ316" s="568"/>
      <c r="DR316" s="568"/>
      <c r="DS316" s="568"/>
      <c r="DT316" s="568"/>
      <c r="DU316" s="568"/>
      <c r="DV316" s="568"/>
      <c r="DW316" s="568"/>
      <c r="DX316" s="568"/>
      <c r="DY316" s="568"/>
      <c r="DZ316" s="568"/>
      <c r="EA316" s="568"/>
      <c r="EB316" s="568"/>
      <c r="EC316" s="568"/>
      <c r="ED316" s="568"/>
      <c r="EE316" s="568"/>
      <c r="EF316" s="568"/>
      <c r="EG316" s="568"/>
      <c r="EH316" s="568"/>
      <c r="EI316" s="568"/>
      <c r="EJ316" s="568"/>
      <c r="EK316" s="568"/>
      <c r="EL316" s="568"/>
      <c r="EM316" s="568"/>
      <c r="EN316" s="568"/>
      <c r="EO316" s="568"/>
      <c r="EP316" s="568"/>
      <c r="EQ316" s="568"/>
      <c r="ER316" s="568"/>
      <c r="ES316" s="568"/>
      <c r="ET316" s="568"/>
      <c r="EU316" s="568"/>
      <c r="EV316" s="568"/>
      <c r="EW316" s="568"/>
      <c r="EX316" s="568"/>
      <c r="EY316" s="568"/>
      <c r="EZ316" s="568"/>
      <c r="FA316" s="568"/>
      <c r="FB316" s="568"/>
      <c r="FC316" s="568"/>
      <c r="FD316" s="568"/>
    </row>
    <row r="317" spans="1:160" s="569" customFormat="1" ht="51" customHeight="1" x14ac:dyDescent="0.15">
      <c r="A317" s="558"/>
      <c r="B317" s="555" t="s">
        <v>478</v>
      </c>
      <c r="C317" s="728" t="s">
        <v>479</v>
      </c>
      <c r="D317" s="572" t="s">
        <v>696</v>
      </c>
      <c r="E317" s="556">
        <f>VLOOKUP(B317,'Fire EN 54'!$D$5:$H$508,5,0)</f>
        <v>10</v>
      </c>
      <c r="F317" s="566" t="s">
        <v>682</v>
      </c>
      <c r="G317" s="579" t="s">
        <v>3</v>
      </c>
      <c r="H317" s="710" t="s">
        <v>719</v>
      </c>
      <c r="I317" s="710"/>
      <c r="J317" s="560" t="str">
        <f>VLOOKUP(B317,'Fire EN 54'!$D$5:$I$508,6,0)</f>
        <v>3</v>
      </c>
      <c r="K317" s="560" t="s">
        <v>600</v>
      </c>
      <c r="L317" s="580" t="s">
        <v>666</v>
      </c>
      <c r="M317" s="562">
        <f>VLOOKUP(B317,'Fire EN 54 FX 4,704'!$D$5:$L$500,9,0)</f>
        <v>3926909790</v>
      </c>
      <c r="N317" s="563" t="str">
        <f>VLOOKUP(B317,'Fire EN 54 FX 4,704'!$D$5:$O$500,12,0)</f>
        <v>0.366</v>
      </c>
      <c r="O317" s="568"/>
      <c r="P317" s="568"/>
      <c r="Q317" s="568"/>
      <c r="R317" s="568"/>
      <c r="S317" s="568"/>
      <c r="T317" s="568"/>
      <c r="U317" s="568"/>
      <c r="V317" s="568"/>
      <c r="W317" s="568"/>
      <c r="X317" s="568"/>
      <c r="Y317" s="568"/>
      <c r="Z317" s="568"/>
      <c r="AA317" s="568"/>
      <c r="AB317" s="568"/>
      <c r="AC317" s="568"/>
      <c r="AD317" s="568"/>
      <c r="AE317" s="568"/>
      <c r="AF317" s="568"/>
      <c r="AG317" s="568"/>
      <c r="AH317" s="568"/>
      <c r="AI317" s="568"/>
      <c r="AJ317" s="568"/>
      <c r="AK317" s="568"/>
      <c r="AL317" s="568"/>
      <c r="AM317" s="568"/>
      <c r="AN317" s="568"/>
      <c r="AO317" s="568"/>
      <c r="AP317" s="568"/>
      <c r="AQ317" s="568"/>
      <c r="AR317" s="568"/>
      <c r="AS317" s="568"/>
      <c r="AT317" s="568"/>
      <c r="AU317" s="568"/>
      <c r="AV317" s="568"/>
      <c r="AW317" s="568"/>
      <c r="AX317" s="568"/>
      <c r="AY317" s="568"/>
      <c r="AZ317" s="568"/>
      <c r="BA317" s="568"/>
      <c r="BB317" s="568"/>
      <c r="BC317" s="568"/>
      <c r="BD317" s="568"/>
      <c r="BE317" s="568"/>
      <c r="BF317" s="568"/>
      <c r="BG317" s="568"/>
      <c r="BH317" s="568"/>
      <c r="BI317" s="568"/>
      <c r="BJ317" s="568"/>
      <c r="BK317" s="568"/>
      <c r="BL317" s="568"/>
      <c r="BM317" s="568"/>
      <c r="BN317" s="568"/>
      <c r="BO317" s="568"/>
      <c r="BP317" s="568"/>
      <c r="BQ317" s="568"/>
      <c r="BR317" s="568"/>
      <c r="BS317" s="568"/>
      <c r="BT317" s="568"/>
      <c r="BU317" s="568"/>
      <c r="BV317" s="568"/>
      <c r="BW317" s="568"/>
      <c r="BX317" s="568"/>
      <c r="BY317" s="568"/>
      <c r="BZ317" s="568"/>
      <c r="CA317" s="568"/>
      <c r="CB317" s="568"/>
      <c r="CC317" s="568"/>
      <c r="CD317" s="568"/>
      <c r="CE317" s="568"/>
      <c r="CF317" s="568"/>
      <c r="CG317" s="568"/>
      <c r="CH317" s="568"/>
      <c r="CI317" s="568"/>
      <c r="CJ317" s="568"/>
      <c r="CK317" s="568"/>
      <c r="CL317" s="568"/>
      <c r="CM317" s="568"/>
      <c r="CN317" s="568"/>
      <c r="CO317" s="568"/>
      <c r="CP317" s="568"/>
      <c r="CQ317" s="568"/>
      <c r="CR317" s="568"/>
      <c r="CS317" s="568"/>
      <c r="CT317" s="568"/>
      <c r="CU317" s="568"/>
      <c r="CV317" s="568"/>
      <c r="CW317" s="568"/>
      <c r="CX317" s="568"/>
      <c r="CY317" s="568"/>
      <c r="CZ317" s="568"/>
      <c r="DA317" s="568"/>
      <c r="DB317" s="568"/>
      <c r="DC317" s="568"/>
      <c r="DD317" s="568"/>
      <c r="DE317" s="568"/>
      <c r="DF317" s="568"/>
      <c r="DG317" s="568"/>
      <c r="DH317" s="568"/>
      <c r="DI317" s="568"/>
      <c r="DJ317" s="568"/>
      <c r="DK317" s="568"/>
      <c r="DL317" s="568"/>
      <c r="DM317" s="568"/>
      <c r="DN317" s="568"/>
      <c r="DO317" s="568"/>
      <c r="DP317" s="568"/>
      <c r="DQ317" s="568"/>
      <c r="DR317" s="568"/>
      <c r="DS317" s="568"/>
      <c r="DT317" s="568"/>
      <c r="DU317" s="568"/>
      <c r="DV317" s="568"/>
      <c r="DW317" s="568"/>
      <c r="DX317" s="568"/>
      <c r="DY317" s="568"/>
      <c r="DZ317" s="568"/>
      <c r="EA317" s="568"/>
      <c r="EB317" s="568"/>
      <c r="EC317" s="568"/>
      <c r="ED317" s="568"/>
      <c r="EE317" s="568"/>
      <c r="EF317" s="568"/>
      <c r="EG317" s="568"/>
      <c r="EH317" s="568"/>
      <c r="EI317" s="568"/>
      <c r="EJ317" s="568"/>
      <c r="EK317" s="568"/>
      <c r="EL317" s="568"/>
      <c r="EM317" s="568"/>
      <c r="EN317" s="568"/>
      <c r="EO317" s="568"/>
      <c r="EP317" s="568"/>
      <c r="EQ317" s="568"/>
      <c r="ER317" s="568"/>
      <c r="ES317" s="568"/>
      <c r="ET317" s="568"/>
      <c r="EU317" s="568"/>
      <c r="EV317" s="568"/>
      <c r="EW317" s="568"/>
      <c r="EX317" s="568"/>
      <c r="EY317" s="568"/>
      <c r="EZ317" s="568"/>
      <c r="FA317" s="568"/>
      <c r="FB317" s="568"/>
      <c r="FC317" s="568"/>
      <c r="FD317" s="568"/>
    </row>
    <row r="318" spans="1:160" s="569" customFormat="1" ht="51" customHeight="1" x14ac:dyDescent="0.15">
      <c r="A318" s="558"/>
      <c r="B318" s="555" t="s">
        <v>480</v>
      </c>
      <c r="C318" s="728" t="s">
        <v>481</v>
      </c>
      <c r="D318" s="572" t="s">
        <v>697</v>
      </c>
      <c r="E318" s="556">
        <f>VLOOKUP(B318,'Fire EN 54'!$D$5:$H$508,5,0)</f>
        <v>10</v>
      </c>
      <c r="F318" s="566" t="s">
        <v>682</v>
      </c>
      <c r="G318" s="579" t="s">
        <v>3</v>
      </c>
      <c r="H318" s="710" t="s">
        <v>719</v>
      </c>
      <c r="I318" s="710"/>
      <c r="J318" s="560" t="str">
        <f>VLOOKUP(B318,'Fire EN 54'!$D$5:$I$508,6,0)</f>
        <v>3</v>
      </c>
      <c r="K318" s="560" t="s">
        <v>600</v>
      </c>
      <c r="L318" s="580" t="s">
        <v>666</v>
      </c>
      <c r="M318" s="562">
        <f>VLOOKUP(B318,'Fire EN 54 FX 4,704'!$D$5:$L$500,9,0)</f>
        <v>3926909790</v>
      </c>
      <c r="N318" s="563" t="str">
        <f>VLOOKUP(B318,'Fire EN 54 FX 4,704'!$D$5:$O$500,12,0)</f>
        <v>0.017</v>
      </c>
      <c r="O318" s="568"/>
      <c r="P318" s="568"/>
      <c r="Q318" s="568"/>
      <c r="R318" s="568"/>
      <c r="S318" s="568"/>
      <c r="T318" s="568"/>
      <c r="U318" s="568"/>
      <c r="V318" s="568"/>
      <c r="W318" s="568"/>
      <c r="X318" s="568"/>
      <c r="Y318" s="568"/>
      <c r="Z318" s="568"/>
      <c r="AA318" s="568"/>
      <c r="AB318" s="568"/>
      <c r="AC318" s="568"/>
      <c r="AD318" s="568"/>
      <c r="AE318" s="568"/>
      <c r="AF318" s="568"/>
      <c r="AG318" s="568"/>
      <c r="AH318" s="568"/>
      <c r="AI318" s="568"/>
      <c r="AJ318" s="568"/>
      <c r="AK318" s="568"/>
      <c r="AL318" s="568"/>
      <c r="AM318" s="568"/>
      <c r="AN318" s="568"/>
      <c r="AO318" s="568"/>
      <c r="AP318" s="568"/>
      <c r="AQ318" s="568"/>
      <c r="AR318" s="568"/>
      <c r="AS318" s="568"/>
      <c r="AT318" s="568"/>
      <c r="AU318" s="568"/>
      <c r="AV318" s="568"/>
      <c r="AW318" s="568"/>
      <c r="AX318" s="568"/>
      <c r="AY318" s="568"/>
      <c r="AZ318" s="568"/>
      <c r="BA318" s="568"/>
      <c r="BB318" s="568"/>
      <c r="BC318" s="568"/>
      <c r="BD318" s="568"/>
      <c r="BE318" s="568"/>
      <c r="BF318" s="568"/>
      <c r="BG318" s="568"/>
      <c r="BH318" s="568"/>
      <c r="BI318" s="568"/>
      <c r="BJ318" s="568"/>
      <c r="BK318" s="568"/>
      <c r="BL318" s="568"/>
      <c r="BM318" s="568"/>
      <c r="BN318" s="568"/>
      <c r="BO318" s="568"/>
      <c r="BP318" s="568"/>
      <c r="BQ318" s="568"/>
      <c r="BR318" s="568"/>
      <c r="BS318" s="568"/>
      <c r="BT318" s="568"/>
      <c r="BU318" s="568"/>
      <c r="BV318" s="568"/>
      <c r="BW318" s="568"/>
      <c r="BX318" s="568"/>
      <c r="BY318" s="568"/>
      <c r="BZ318" s="568"/>
      <c r="CA318" s="568"/>
      <c r="CB318" s="568"/>
      <c r="CC318" s="568"/>
      <c r="CD318" s="568"/>
      <c r="CE318" s="568"/>
      <c r="CF318" s="568"/>
      <c r="CG318" s="568"/>
      <c r="CH318" s="568"/>
      <c r="CI318" s="568"/>
      <c r="CJ318" s="568"/>
      <c r="CK318" s="568"/>
      <c r="CL318" s="568"/>
      <c r="CM318" s="568"/>
      <c r="CN318" s="568"/>
      <c r="CO318" s="568"/>
      <c r="CP318" s="568"/>
      <c r="CQ318" s="568"/>
      <c r="CR318" s="568"/>
      <c r="CS318" s="568"/>
      <c r="CT318" s="568"/>
      <c r="CU318" s="568"/>
      <c r="CV318" s="568"/>
      <c r="CW318" s="568"/>
      <c r="CX318" s="568"/>
      <c r="CY318" s="568"/>
      <c r="CZ318" s="568"/>
      <c r="DA318" s="568"/>
      <c r="DB318" s="568"/>
      <c r="DC318" s="568"/>
      <c r="DD318" s="568"/>
      <c r="DE318" s="568"/>
      <c r="DF318" s="568"/>
      <c r="DG318" s="568"/>
      <c r="DH318" s="568"/>
      <c r="DI318" s="568"/>
      <c r="DJ318" s="568"/>
      <c r="DK318" s="568"/>
      <c r="DL318" s="568"/>
      <c r="DM318" s="568"/>
      <c r="DN318" s="568"/>
      <c r="DO318" s="568"/>
      <c r="DP318" s="568"/>
      <c r="DQ318" s="568"/>
      <c r="DR318" s="568"/>
      <c r="DS318" s="568"/>
      <c r="DT318" s="568"/>
      <c r="DU318" s="568"/>
      <c r="DV318" s="568"/>
      <c r="DW318" s="568"/>
      <c r="DX318" s="568"/>
      <c r="DY318" s="568"/>
      <c r="DZ318" s="568"/>
      <c r="EA318" s="568"/>
      <c r="EB318" s="568"/>
      <c r="EC318" s="568"/>
      <c r="ED318" s="568"/>
      <c r="EE318" s="568"/>
      <c r="EF318" s="568"/>
      <c r="EG318" s="568"/>
      <c r="EH318" s="568"/>
      <c r="EI318" s="568"/>
      <c r="EJ318" s="568"/>
      <c r="EK318" s="568"/>
      <c r="EL318" s="568"/>
      <c r="EM318" s="568"/>
      <c r="EN318" s="568"/>
      <c r="EO318" s="568"/>
      <c r="EP318" s="568"/>
      <c r="EQ318" s="568"/>
      <c r="ER318" s="568"/>
      <c r="ES318" s="568"/>
      <c r="ET318" s="568"/>
      <c r="EU318" s="568"/>
      <c r="EV318" s="568"/>
      <c r="EW318" s="568"/>
      <c r="EX318" s="568"/>
      <c r="EY318" s="568"/>
      <c r="EZ318" s="568"/>
      <c r="FA318" s="568"/>
      <c r="FB318" s="568"/>
      <c r="FC318" s="568"/>
      <c r="FD318" s="568"/>
    </row>
    <row r="319" spans="1:160" s="569" customFormat="1" ht="51" customHeight="1" x14ac:dyDescent="0.15">
      <c r="A319" s="558"/>
      <c r="B319" s="555" t="s">
        <v>482</v>
      </c>
      <c r="C319" s="728" t="s">
        <v>483</v>
      </c>
      <c r="D319" s="572" t="s">
        <v>698</v>
      </c>
      <c r="E319" s="556">
        <f>VLOOKUP(B319,'Fire EN 54'!$D$5:$H$508,5,0)</f>
        <v>10</v>
      </c>
      <c r="F319" s="566" t="s">
        <v>682</v>
      </c>
      <c r="G319" s="579" t="s">
        <v>3</v>
      </c>
      <c r="H319" s="710" t="s">
        <v>719</v>
      </c>
      <c r="I319" s="710"/>
      <c r="J319" s="560" t="str">
        <f>VLOOKUP(B319,'Fire EN 54'!$D$5:$I$508,6,0)</f>
        <v>3</v>
      </c>
      <c r="K319" s="560" t="s">
        <v>600</v>
      </c>
      <c r="L319" s="580" t="s">
        <v>666</v>
      </c>
      <c r="M319" s="562">
        <f>VLOOKUP(B319,'Fire EN 54 FX 4,704'!$D$5:$L$500,9,0)</f>
        <v>3926909790</v>
      </c>
      <c r="N319" s="563" t="str">
        <f>VLOOKUP(B319,'Fire EN 54 FX 4,704'!$D$5:$O$500,12,0)</f>
        <v>0.017</v>
      </c>
      <c r="O319" s="568"/>
      <c r="P319" s="568"/>
      <c r="Q319" s="568"/>
      <c r="R319" s="568"/>
      <c r="S319" s="568"/>
      <c r="T319" s="568"/>
      <c r="U319" s="568"/>
      <c r="V319" s="568"/>
      <c r="W319" s="568"/>
      <c r="X319" s="568"/>
      <c r="Y319" s="568"/>
      <c r="Z319" s="568"/>
      <c r="AA319" s="568"/>
      <c r="AB319" s="568"/>
      <c r="AC319" s="568"/>
      <c r="AD319" s="568"/>
      <c r="AE319" s="568"/>
      <c r="AF319" s="568"/>
      <c r="AG319" s="568"/>
      <c r="AH319" s="568"/>
      <c r="AI319" s="568"/>
      <c r="AJ319" s="568"/>
      <c r="AK319" s="568"/>
      <c r="AL319" s="568"/>
      <c r="AM319" s="568"/>
      <c r="AN319" s="568"/>
      <c r="AO319" s="568"/>
      <c r="AP319" s="568"/>
      <c r="AQ319" s="568"/>
      <c r="AR319" s="568"/>
      <c r="AS319" s="568"/>
      <c r="AT319" s="568"/>
      <c r="AU319" s="568"/>
      <c r="AV319" s="568"/>
      <c r="AW319" s="568"/>
      <c r="AX319" s="568"/>
      <c r="AY319" s="568"/>
      <c r="AZ319" s="568"/>
      <c r="BA319" s="568"/>
      <c r="BB319" s="568"/>
      <c r="BC319" s="568"/>
      <c r="BD319" s="568"/>
      <c r="BE319" s="568"/>
      <c r="BF319" s="568"/>
      <c r="BG319" s="568"/>
      <c r="BH319" s="568"/>
      <c r="BI319" s="568"/>
      <c r="BJ319" s="568"/>
      <c r="BK319" s="568"/>
      <c r="BL319" s="568"/>
      <c r="BM319" s="568"/>
      <c r="BN319" s="568"/>
      <c r="BO319" s="568"/>
      <c r="BP319" s="568"/>
      <c r="BQ319" s="568"/>
      <c r="BR319" s="568"/>
      <c r="BS319" s="568"/>
      <c r="BT319" s="568"/>
      <c r="BU319" s="568"/>
      <c r="BV319" s="568"/>
      <c r="BW319" s="568"/>
      <c r="BX319" s="568"/>
      <c r="BY319" s="568"/>
      <c r="BZ319" s="568"/>
      <c r="CA319" s="568"/>
      <c r="CB319" s="568"/>
      <c r="CC319" s="568"/>
      <c r="CD319" s="568"/>
      <c r="CE319" s="568"/>
      <c r="CF319" s="568"/>
      <c r="CG319" s="568"/>
      <c r="CH319" s="568"/>
      <c r="CI319" s="568"/>
      <c r="CJ319" s="568"/>
      <c r="CK319" s="568"/>
      <c r="CL319" s="568"/>
      <c r="CM319" s="568"/>
      <c r="CN319" s="568"/>
      <c r="CO319" s="568"/>
      <c r="CP319" s="568"/>
      <c r="CQ319" s="568"/>
      <c r="CR319" s="568"/>
      <c r="CS319" s="568"/>
      <c r="CT319" s="568"/>
      <c r="CU319" s="568"/>
      <c r="CV319" s="568"/>
      <c r="CW319" s="568"/>
      <c r="CX319" s="568"/>
      <c r="CY319" s="568"/>
      <c r="CZ319" s="568"/>
      <c r="DA319" s="568"/>
      <c r="DB319" s="568"/>
      <c r="DC319" s="568"/>
      <c r="DD319" s="568"/>
      <c r="DE319" s="568"/>
      <c r="DF319" s="568"/>
      <c r="DG319" s="568"/>
      <c r="DH319" s="568"/>
      <c r="DI319" s="568"/>
      <c r="DJ319" s="568"/>
      <c r="DK319" s="568"/>
      <c r="DL319" s="568"/>
      <c r="DM319" s="568"/>
      <c r="DN319" s="568"/>
      <c r="DO319" s="568"/>
      <c r="DP319" s="568"/>
      <c r="DQ319" s="568"/>
      <c r="DR319" s="568"/>
      <c r="DS319" s="568"/>
      <c r="DT319" s="568"/>
      <c r="DU319" s="568"/>
      <c r="DV319" s="568"/>
      <c r="DW319" s="568"/>
      <c r="DX319" s="568"/>
      <c r="DY319" s="568"/>
      <c r="DZ319" s="568"/>
      <c r="EA319" s="568"/>
      <c r="EB319" s="568"/>
      <c r="EC319" s="568"/>
      <c r="ED319" s="568"/>
      <c r="EE319" s="568"/>
      <c r="EF319" s="568"/>
      <c r="EG319" s="568"/>
      <c r="EH319" s="568"/>
      <c r="EI319" s="568"/>
      <c r="EJ319" s="568"/>
      <c r="EK319" s="568"/>
      <c r="EL319" s="568"/>
      <c r="EM319" s="568"/>
      <c r="EN319" s="568"/>
      <c r="EO319" s="568"/>
      <c r="EP319" s="568"/>
      <c r="EQ319" s="568"/>
      <c r="ER319" s="568"/>
      <c r="ES319" s="568"/>
      <c r="ET319" s="568"/>
      <c r="EU319" s="568"/>
      <c r="EV319" s="568"/>
      <c r="EW319" s="568"/>
      <c r="EX319" s="568"/>
      <c r="EY319" s="568"/>
      <c r="EZ319" s="568"/>
      <c r="FA319" s="568"/>
      <c r="FB319" s="568"/>
      <c r="FC319" s="568"/>
      <c r="FD319" s="568"/>
    </row>
    <row r="320" spans="1:160" s="569" customFormat="1" ht="51" customHeight="1" x14ac:dyDescent="0.15">
      <c r="A320" s="558"/>
      <c r="B320" s="555" t="s">
        <v>484</v>
      </c>
      <c r="C320" s="728" t="s">
        <v>485</v>
      </c>
      <c r="D320" s="572" t="s">
        <v>699</v>
      </c>
      <c r="E320" s="556">
        <f>VLOOKUP(B320,'Fire EN 54'!$D$5:$H$508,5,0)</f>
        <v>10</v>
      </c>
      <c r="F320" s="566" t="s">
        <v>682</v>
      </c>
      <c r="G320" s="579" t="s">
        <v>3</v>
      </c>
      <c r="H320" s="710" t="s">
        <v>719</v>
      </c>
      <c r="I320" s="710"/>
      <c r="J320" s="560" t="str">
        <f>VLOOKUP(B320,'Fire EN 54'!$D$5:$I$508,6,0)</f>
        <v>3</v>
      </c>
      <c r="K320" s="560" t="s">
        <v>600</v>
      </c>
      <c r="L320" s="580" t="s">
        <v>666</v>
      </c>
      <c r="M320" s="562">
        <f>VLOOKUP(B320,'Fire EN 54 FX 4,704'!$D$5:$L$500,9,0)</f>
        <v>3926909790</v>
      </c>
      <c r="N320" s="563" t="str">
        <f>VLOOKUP(B320,'Fire EN 54 FX 4,704'!$D$5:$O$500,12,0)</f>
        <v>0.017</v>
      </c>
      <c r="O320" s="568"/>
      <c r="P320" s="568"/>
      <c r="Q320" s="568"/>
      <c r="R320" s="568"/>
      <c r="S320" s="568"/>
      <c r="T320" s="568"/>
      <c r="U320" s="568"/>
      <c r="V320" s="568"/>
      <c r="W320" s="568"/>
      <c r="X320" s="568"/>
      <c r="Y320" s="568"/>
      <c r="Z320" s="568"/>
      <c r="AA320" s="568"/>
      <c r="AB320" s="568"/>
      <c r="AC320" s="568"/>
      <c r="AD320" s="568"/>
      <c r="AE320" s="568"/>
      <c r="AF320" s="568"/>
      <c r="AG320" s="568"/>
      <c r="AH320" s="568"/>
      <c r="AI320" s="568"/>
      <c r="AJ320" s="568"/>
      <c r="AK320" s="568"/>
      <c r="AL320" s="568"/>
      <c r="AM320" s="568"/>
      <c r="AN320" s="568"/>
      <c r="AO320" s="568"/>
      <c r="AP320" s="568"/>
      <c r="AQ320" s="568"/>
      <c r="AR320" s="568"/>
      <c r="AS320" s="568"/>
      <c r="AT320" s="568"/>
      <c r="AU320" s="568"/>
      <c r="AV320" s="568"/>
      <c r="AW320" s="568"/>
      <c r="AX320" s="568"/>
      <c r="AY320" s="568"/>
      <c r="AZ320" s="568"/>
      <c r="BA320" s="568"/>
      <c r="BB320" s="568"/>
      <c r="BC320" s="568"/>
      <c r="BD320" s="568"/>
      <c r="BE320" s="568"/>
      <c r="BF320" s="568"/>
      <c r="BG320" s="568"/>
      <c r="BH320" s="568"/>
      <c r="BI320" s="568"/>
      <c r="BJ320" s="568"/>
      <c r="BK320" s="568"/>
      <c r="BL320" s="568"/>
      <c r="BM320" s="568"/>
      <c r="BN320" s="568"/>
      <c r="BO320" s="568"/>
      <c r="BP320" s="568"/>
      <c r="BQ320" s="568"/>
      <c r="BR320" s="568"/>
      <c r="BS320" s="568"/>
      <c r="BT320" s="568"/>
      <c r="BU320" s="568"/>
      <c r="BV320" s="568"/>
      <c r="BW320" s="568"/>
      <c r="BX320" s="568"/>
      <c r="BY320" s="568"/>
      <c r="BZ320" s="568"/>
      <c r="CA320" s="568"/>
      <c r="CB320" s="568"/>
      <c r="CC320" s="568"/>
      <c r="CD320" s="568"/>
      <c r="CE320" s="568"/>
      <c r="CF320" s="568"/>
      <c r="CG320" s="568"/>
      <c r="CH320" s="568"/>
      <c r="CI320" s="568"/>
      <c r="CJ320" s="568"/>
      <c r="CK320" s="568"/>
      <c r="CL320" s="568"/>
      <c r="CM320" s="568"/>
      <c r="CN320" s="568"/>
      <c r="CO320" s="568"/>
      <c r="CP320" s="568"/>
      <c r="CQ320" s="568"/>
      <c r="CR320" s="568"/>
      <c r="CS320" s="568"/>
      <c r="CT320" s="568"/>
      <c r="CU320" s="568"/>
      <c r="CV320" s="568"/>
      <c r="CW320" s="568"/>
      <c r="CX320" s="568"/>
      <c r="CY320" s="568"/>
      <c r="CZ320" s="568"/>
      <c r="DA320" s="568"/>
      <c r="DB320" s="568"/>
      <c r="DC320" s="568"/>
      <c r="DD320" s="568"/>
      <c r="DE320" s="568"/>
      <c r="DF320" s="568"/>
      <c r="DG320" s="568"/>
      <c r="DH320" s="568"/>
      <c r="DI320" s="568"/>
      <c r="DJ320" s="568"/>
      <c r="DK320" s="568"/>
      <c r="DL320" s="568"/>
      <c r="DM320" s="568"/>
      <c r="DN320" s="568"/>
      <c r="DO320" s="568"/>
      <c r="DP320" s="568"/>
      <c r="DQ320" s="568"/>
      <c r="DR320" s="568"/>
      <c r="DS320" s="568"/>
      <c r="DT320" s="568"/>
      <c r="DU320" s="568"/>
      <c r="DV320" s="568"/>
      <c r="DW320" s="568"/>
      <c r="DX320" s="568"/>
      <c r="DY320" s="568"/>
      <c r="DZ320" s="568"/>
      <c r="EA320" s="568"/>
      <c r="EB320" s="568"/>
      <c r="EC320" s="568"/>
      <c r="ED320" s="568"/>
      <c r="EE320" s="568"/>
      <c r="EF320" s="568"/>
      <c r="EG320" s="568"/>
      <c r="EH320" s="568"/>
      <c r="EI320" s="568"/>
      <c r="EJ320" s="568"/>
      <c r="EK320" s="568"/>
      <c r="EL320" s="568"/>
      <c r="EM320" s="568"/>
      <c r="EN320" s="568"/>
      <c r="EO320" s="568"/>
      <c r="EP320" s="568"/>
      <c r="EQ320" s="568"/>
      <c r="ER320" s="568"/>
      <c r="ES320" s="568"/>
      <c r="ET320" s="568"/>
      <c r="EU320" s="568"/>
      <c r="EV320" s="568"/>
      <c r="EW320" s="568"/>
      <c r="EX320" s="568"/>
      <c r="EY320" s="568"/>
      <c r="EZ320" s="568"/>
      <c r="FA320" s="568"/>
      <c r="FB320" s="568"/>
      <c r="FC320" s="568"/>
      <c r="FD320" s="568"/>
    </row>
    <row r="321" spans="1:160" s="569" customFormat="1" ht="51" customHeight="1" x14ac:dyDescent="0.15">
      <c r="A321" s="558"/>
      <c r="B321" s="555" t="s">
        <v>486</v>
      </c>
      <c r="C321" s="728" t="s">
        <v>487</v>
      </c>
      <c r="D321" s="572" t="s">
        <v>700</v>
      </c>
      <c r="E321" s="556">
        <f>VLOOKUP(B321,'Fire EN 54'!$D$5:$H$508,5,0)</f>
        <v>10</v>
      </c>
      <c r="F321" s="566" t="s">
        <v>682</v>
      </c>
      <c r="G321" s="579" t="s">
        <v>3</v>
      </c>
      <c r="H321" s="710" t="s">
        <v>719</v>
      </c>
      <c r="I321" s="710"/>
      <c r="J321" s="560" t="str">
        <f>VLOOKUP(B321,'Fire EN 54'!$D$5:$I$508,6,0)</f>
        <v>3</v>
      </c>
      <c r="K321" s="560" t="s">
        <v>600</v>
      </c>
      <c r="L321" s="580" t="s">
        <v>666</v>
      </c>
      <c r="M321" s="562">
        <f>VLOOKUP(B321,'Fire EN 54 FX 4,704'!$D$5:$L$500,9,0)</f>
        <v>3926909790</v>
      </c>
      <c r="N321" s="563" t="str">
        <f>VLOOKUP(B321,'Fire EN 54 FX 4,704'!$D$5:$O$500,12,0)</f>
        <v>0.017</v>
      </c>
      <c r="O321" s="568"/>
      <c r="P321" s="568"/>
      <c r="Q321" s="568"/>
      <c r="R321" s="568"/>
      <c r="S321" s="568"/>
      <c r="T321" s="568"/>
      <c r="U321" s="568"/>
      <c r="V321" s="568"/>
      <c r="W321" s="568"/>
      <c r="X321" s="568"/>
      <c r="Y321" s="568"/>
      <c r="Z321" s="568"/>
      <c r="AA321" s="568"/>
      <c r="AB321" s="568"/>
      <c r="AC321" s="568"/>
      <c r="AD321" s="568"/>
      <c r="AE321" s="568"/>
      <c r="AF321" s="568"/>
      <c r="AG321" s="568"/>
      <c r="AH321" s="568"/>
      <c r="AI321" s="568"/>
      <c r="AJ321" s="568"/>
      <c r="AK321" s="568"/>
      <c r="AL321" s="568"/>
      <c r="AM321" s="568"/>
      <c r="AN321" s="568"/>
      <c r="AO321" s="568"/>
      <c r="AP321" s="568"/>
      <c r="AQ321" s="568"/>
      <c r="AR321" s="568"/>
      <c r="AS321" s="568"/>
      <c r="AT321" s="568"/>
      <c r="AU321" s="568"/>
      <c r="AV321" s="568"/>
      <c r="AW321" s="568"/>
      <c r="AX321" s="568"/>
      <c r="AY321" s="568"/>
      <c r="AZ321" s="568"/>
      <c r="BA321" s="568"/>
      <c r="BB321" s="568"/>
      <c r="BC321" s="568"/>
      <c r="BD321" s="568"/>
      <c r="BE321" s="568"/>
      <c r="BF321" s="568"/>
      <c r="BG321" s="568"/>
      <c r="BH321" s="568"/>
      <c r="BI321" s="568"/>
      <c r="BJ321" s="568"/>
      <c r="BK321" s="568"/>
      <c r="BL321" s="568"/>
      <c r="BM321" s="568"/>
      <c r="BN321" s="568"/>
      <c r="BO321" s="568"/>
      <c r="BP321" s="568"/>
      <c r="BQ321" s="568"/>
      <c r="BR321" s="568"/>
      <c r="BS321" s="568"/>
      <c r="BT321" s="568"/>
      <c r="BU321" s="568"/>
      <c r="BV321" s="568"/>
      <c r="BW321" s="568"/>
      <c r="BX321" s="568"/>
      <c r="BY321" s="568"/>
      <c r="BZ321" s="568"/>
      <c r="CA321" s="568"/>
      <c r="CB321" s="568"/>
      <c r="CC321" s="568"/>
      <c r="CD321" s="568"/>
      <c r="CE321" s="568"/>
      <c r="CF321" s="568"/>
      <c r="CG321" s="568"/>
      <c r="CH321" s="568"/>
      <c r="CI321" s="568"/>
      <c r="CJ321" s="568"/>
      <c r="CK321" s="568"/>
      <c r="CL321" s="568"/>
      <c r="CM321" s="568"/>
      <c r="CN321" s="568"/>
      <c r="CO321" s="568"/>
      <c r="CP321" s="568"/>
      <c r="CQ321" s="568"/>
      <c r="CR321" s="568"/>
      <c r="CS321" s="568"/>
      <c r="CT321" s="568"/>
      <c r="CU321" s="568"/>
      <c r="CV321" s="568"/>
      <c r="CW321" s="568"/>
      <c r="CX321" s="568"/>
      <c r="CY321" s="568"/>
      <c r="CZ321" s="568"/>
      <c r="DA321" s="568"/>
      <c r="DB321" s="568"/>
      <c r="DC321" s="568"/>
      <c r="DD321" s="568"/>
      <c r="DE321" s="568"/>
      <c r="DF321" s="568"/>
      <c r="DG321" s="568"/>
      <c r="DH321" s="568"/>
      <c r="DI321" s="568"/>
      <c r="DJ321" s="568"/>
      <c r="DK321" s="568"/>
      <c r="DL321" s="568"/>
      <c r="DM321" s="568"/>
      <c r="DN321" s="568"/>
      <c r="DO321" s="568"/>
      <c r="DP321" s="568"/>
      <c r="DQ321" s="568"/>
      <c r="DR321" s="568"/>
      <c r="DS321" s="568"/>
      <c r="DT321" s="568"/>
      <c r="DU321" s="568"/>
      <c r="DV321" s="568"/>
      <c r="DW321" s="568"/>
      <c r="DX321" s="568"/>
      <c r="DY321" s="568"/>
      <c r="DZ321" s="568"/>
      <c r="EA321" s="568"/>
      <c r="EB321" s="568"/>
      <c r="EC321" s="568"/>
      <c r="ED321" s="568"/>
      <c r="EE321" s="568"/>
      <c r="EF321" s="568"/>
      <c r="EG321" s="568"/>
      <c r="EH321" s="568"/>
      <c r="EI321" s="568"/>
      <c r="EJ321" s="568"/>
      <c r="EK321" s="568"/>
      <c r="EL321" s="568"/>
      <c r="EM321" s="568"/>
      <c r="EN321" s="568"/>
      <c r="EO321" s="568"/>
      <c r="EP321" s="568"/>
      <c r="EQ321" s="568"/>
      <c r="ER321" s="568"/>
      <c r="ES321" s="568"/>
      <c r="ET321" s="568"/>
      <c r="EU321" s="568"/>
      <c r="EV321" s="568"/>
      <c r="EW321" s="568"/>
      <c r="EX321" s="568"/>
      <c r="EY321" s="568"/>
      <c r="EZ321" s="568"/>
      <c r="FA321" s="568"/>
      <c r="FB321" s="568"/>
      <c r="FC321" s="568"/>
      <c r="FD321" s="568"/>
    </row>
    <row r="322" spans="1:160" s="565" customFormat="1" ht="51" customHeight="1" x14ac:dyDescent="0.15">
      <c r="A322" s="553"/>
      <c r="B322" s="555" t="s">
        <v>488</v>
      </c>
      <c r="C322" s="728" t="s">
        <v>489</v>
      </c>
      <c r="D322" s="572" t="s">
        <v>701</v>
      </c>
      <c r="E322" s="556">
        <f>VLOOKUP(B322,'Fire EN 54'!$D$5:$H$508,5,0)</f>
        <v>10</v>
      </c>
      <c r="F322" s="566" t="s">
        <v>682</v>
      </c>
      <c r="G322" s="579" t="s">
        <v>3</v>
      </c>
      <c r="H322" s="710" t="s">
        <v>719</v>
      </c>
      <c r="I322" s="710"/>
      <c r="J322" s="560" t="str">
        <f>VLOOKUP(B322,'Fire EN 54'!$D$5:$I$508,6,0)</f>
        <v>3</v>
      </c>
      <c r="K322" s="560" t="s">
        <v>600</v>
      </c>
      <c r="L322" s="580" t="s">
        <v>666</v>
      </c>
      <c r="M322" s="562">
        <f>VLOOKUP(B322,'Fire EN 54 FX 4,704'!$D$5:$L$500,9,0)</f>
        <v>3926909790</v>
      </c>
      <c r="N322" s="563" t="str">
        <f>VLOOKUP(B322,'Fire EN 54 FX 4,704'!$D$5:$O$500,12,0)</f>
        <v>0.042</v>
      </c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  <c r="Y322" s="564"/>
      <c r="Z322" s="564"/>
      <c r="AA322" s="564"/>
      <c r="AB322" s="564"/>
      <c r="AC322" s="564"/>
      <c r="AD322" s="564"/>
      <c r="AE322" s="564"/>
      <c r="AF322" s="564"/>
      <c r="AG322" s="564"/>
      <c r="AH322" s="564"/>
      <c r="AI322" s="564"/>
      <c r="AJ322" s="564"/>
      <c r="AK322" s="564"/>
      <c r="AL322" s="564"/>
      <c r="AM322" s="564"/>
      <c r="AN322" s="564"/>
      <c r="AO322" s="564"/>
      <c r="AP322" s="564"/>
      <c r="AQ322" s="564"/>
      <c r="AR322" s="564"/>
      <c r="AS322" s="564"/>
      <c r="AT322" s="564"/>
      <c r="AU322" s="564"/>
      <c r="AV322" s="564"/>
      <c r="AW322" s="564"/>
      <c r="AX322" s="564"/>
      <c r="AY322" s="564"/>
      <c r="AZ322" s="564"/>
      <c r="BA322" s="564"/>
      <c r="BB322" s="564"/>
      <c r="BC322" s="564"/>
      <c r="BD322" s="564"/>
      <c r="BE322" s="564"/>
      <c r="BF322" s="564"/>
      <c r="BG322" s="564"/>
      <c r="BH322" s="564"/>
      <c r="BI322" s="564"/>
      <c r="BJ322" s="564"/>
      <c r="BK322" s="564"/>
      <c r="BL322" s="564"/>
      <c r="BM322" s="564"/>
      <c r="BN322" s="564"/>
      <c r="BO322" s="564"/>
      <c r="BP322" s="564"/>
      <c r="BQ322" s="564"/>
      <c r="BR322" s="564"/>
      <c r="BS322" s="564"/>
      <c r="BT322" s="564"/>
      <c r="BU322" s="564"/>
      <c r="BV322" s="564"/>
      <c r="BW322" s="564"/>
      <c r="BX322" s="564"/>
      <c r="BY322" s="564"/>
      <c r="BZ322" s="564"/>
      <c r="CA322" s="564"/>
      <c r="CB322" s="564"/>
      <c r="CC322" s="564"/>
      <c r="CD322" s="564"/>
      <c r="CE322" s="564"/>
      <c r="CF322" s="564"/>
      <c r="CG322" s="564"/>
      <c r="CH322" s="564"/>
      <c r="CI322" s="564"/>
      <c r="CJ322" s="564"/>
      <c r="CK322" s="564"/>
      <c r="CL322" s="564"/>
      <c r="CM322" s="564"/>
      <c r="CN322" s="564"/>
      <c r="CO322" s="564"/>
      <c r="CP322" s="564"/>
      <c r="CQ322" s="564"/>
      <c r="CR322" s="564"/>
      <c r="CS322" s="564"/>
      <c r="CT322" s="564"/>
      <c r="CU322" s="564"/>
      <c r="CV322" s="564"/>
      <c r="CW322" s="564"/>
      <c r="CX322" s="564"/>
      <c r="CY322" s="564"/>
      <c r="CZ322" s="564"/>
      <c r="DA322" s="564"/>
      <c r="DB322" s="564"/>
      <c r="DC322" s="564"/>
      <c r="DD322" s="564"/>
      <c r="DE322" s="564"/>
      <c r="DF322" s="564"/>
      <c r="DG322" s="564"/>
      <c r="DH322" s="564"/>
      <c r="DI322" s="564"/>
      <c r="DJ322" s="564"/>
      <c r="DK322" s="564"/>
      <c r="DL322" s="564"/>
      <c r="DM322" s="564"/>
      <c r="DN322" s="564"/>
      <c r="DO322" s="564"/>
      <c r="DP322" s="564"/>
      <c r="DQ322" s="564"/>
      <c r="DR322" s="564"/>
      <c r="DS322" s="564"/>
      <c r="DT322" s="564"/>
      <c r="DU322" s="564"/>
      <c r="DV322" s="564"/>
      <c r="DW322" s="564"/>
      <c r="DX322" s="564"/>
      <c r="DY322" s="564"/>
      <c r="DZ322" s="564"/>
      <c r="EA322" s="564"/>
      <c r="EB322" s="564"/>
      <c r="EC322" s="564"/>
      <c r="ED322" s="564"/>
      <c r="EE322" s="564"/>
      <c r="EF322" s="564"/>
      <c r="EG322" s="564"/>
      <c r="EH322" s="564"/>
      <c r="EI322" s="564"/>
      <c r="EJ322" s="564"/>
      <c r="EK322" s="564"/>
      <c r="EL322" s="564"/>
      <c r="EM322" s="564"/>
      <c r="EN322" s="564"/>
      <c r="EO322" s="564"/>
      <c r="EP322" s="564"/>
      <c r="EQ322" s="564"/>
      <c r="ER322" s="564"/>
      <c r="ES322" s="564"/>
      <c r="ET322" s="564"/>
      <c r="EU322" s="564"/>
      <c r="EV322" s="564"/>
      <c r="EW322" s="564"/>
      <c r="EX322" s="564"/>
      <c r="EY322" s="564"/>
      <c r="EZ322" s="564"/>
      <c r="FA322" s="564"/>
      <c r="FB322" s="564"/>
      <c r="FC322" s="564"/>
      <c r="FD322" s="564"/>
    </row>
    <row r="323" spans="1:160" s="568" customFormat="1" ht="51" customHeight="1" x14ac:dyDescent="0.15">
      <c r="A323" s="558"/>
      <c r="B323" s="555" t="s">
        <v>490</v>
      </c>
      <c r="C323" s="728" t="s">
        <v>491</v>
      </c>
      <c r="D323" s="572" t="s">
        <v>702</v>
      </c>
      <c r="E323" s="556">
        <f>VLOOKUP(B323,'Fire EN 54'!$D$5:$H$508,5,0)</f>
        <v>10</v>
      </c>
      <c r="F323" s="566" t="s">
        <v>682</v>
      </c>
      <c r="G323" s="579" t="s">
        <v>3</v>
      </c>
      <c r="H323" s="710" t="s">
        <v>719</v>
      </c>
      <c r="I323" s="710"/>
      <c r="J323" s="560" t="str">
        <f>VLOOKUP(B323,'Fire EN 54'!$D$5:$I$508,6,0)</f>
        <v>3</v>
      </c>
      <c r="K323" s="560" t="s">
        <v>600</v>
      </c>
      <c r="L323" s="580" t="s">
        <v>666</v>
      </c>
      <c r="M323" s="562">
        <f>VLOOKUP(B323,'Fire EN 54 FX 4,704'!$D$5:$L$500,9,0)</f>
        <v>3926909790</v>
      </c>
      <c r="N323" s="563" t="str">
        <f>VLOOKUP(B323,'Fire EN 54 FX 4,704'!$D$5:$O$500,12,0)</f>
        <v>0.008</v>
      </c>
    </row>
    <row r="324" spans="1:160" s="569" customFormat="1" ht="51" customHeight="1" x14ac:dyDescent="0.15">
      <c r="A324" s="558"/>
      <c r="B324" s="555" t="s">
        <v>492</v>
      </c>
      <c r="C324" s="728" t="s">
        <v>493</v>
      </c>
      <c r="D324" s="572" t="s">
        <v>703</v>
      </c>
      <c r="E324" s="556">
        <f>VLOOKUP(B324,'Fire EN 54'!$D$5:$H$508,5,0)</f>
        <v>10</v>
      </c>
      <c r="F324" s="566" t="s">
        <v>682</v>
      </c>
      <c r="G324" s="579" t="s">
        <v>3</v>
      </c>
      <c r="H324" s="710" t="s">
        <v>719</v>
      </c>
      <c r="I324" s="710"/>
      <c r="J324" s="560" t="str">
        <f>VLOOKUP(B324,'Fire EN 54'!$D$5:$I$508,6,0)</f>
        <v>3</v>
      </c>
      <c r="K324" s="560" t="s">
        <v>600</v>
      </c>
      <c r="L324" s="580" t="s">
        <v>666</v>
      </c>
      <c r="M324" s="562">
        <f>VLOOKUP(B324,'Fire EN 54 FX 4,704'!$D$5:$L$500,9,0)</f>
        <v>3926909790</v>
      </c>
      <c r="N324" s="563" t="str">
        <f>VLOOKUP(B324,'Fire EN 54 FX 4,704'!$D$5:$O$500,12,0)</f>
        <v>0.003</v>
      </c>
      <c r="O324" s="568"/>
      <c r="P324" s="568"/>
      <c r="Q324" s="568"/>
      <c r="R324" s="568"/>
      <c r="S324" s="568"/>
      <c r="T324" s="568"/>
      <c r="U324" s="568"/>
      <c r="V324" s="568"/>
      <c r="W324" s="568"/>
      <c r="X324" s="568"/>
      <c r="Y324" s="568"/>
      <c r="Z324" s="568"/>
      <c r="AA324" s="568"/>
      <c r="AB324" s="568"/>
      <c r="AC324" s="568"/>
      <c r="AD324" s="568"/>
      <c r="AE324" s="568"/>
      <c r="AF324" s="568"/>
      <c r="AG324" s="568"/>
      <c r="AH324" s="568"/>
      <c r="AI324" s="568"/>
      <c r="AJ324" s="568"/>
      <c r="AK324" s="568"/>
      <c r="AL324" s="568"/>
      <c r="AM324" s="568"/>
      <c r="AN324" s="568"/>
      <c r="AO324" s="568"/>
      <c r="AP324" s="568"/>
      <c r="AQ324" s="568"/>
      <c r="AR324" s="568"/>
      <c r="AS324" s="568"/>
      <c r="AT324" s="568"/>
      <c r="AU324" s="568"/>
      <c r="AV324" s="568"/>
      <c r="AW324" s="568"/>
      <c r="AX324" s="568"/>
      <c r="AY324" s="568"/>
      <c r="AZ324" s="568"/>
      <c r="BA324" s="568"/>
      <c r="BB324" s="568"/>
      <c r="BC324" s="568"/>
      <c r="BD324" s="568"/>
      <c r="BE324" s="568"/>
      <c r="BF324" s="568"/>
      <c r="BG324" s="568"/>
      <c r="BH324" s="568"/>
      <c r="BI324" s="568"/>
      <c r="BJ324" s="568"/>
      <c r="BK324" s="568"/>
      <c r="BL324" s="568"/>
      <c r="BM324" s="568"/>
      <c r="BN324" s="568"/>
      <c r="BO324" s="568"/>
      <c r="BP324" s="568"/>
      <c r="BQ324" s="568"/>
      <c r="BR324" s="568"/>
      <c r="BS324" s="568"/>
      <c r="BT324" s="568"/>
      <c r="BU324" s="568"/>
      <c r="BV324" s="568"/>
      <c r="BW324" s="568"/>
      <c r="BX324" s="568"/>
      <c r="BY324" s="568"/>
      <c r="BZ324" s="568"/>
      <c r="CA324" s="568"/>
      <c r="CB324" s="568"/>
      <c r="CC324" s="568"/>
      <c r="CD324" s="568"/>
      <c r="CE324" s="568"/>
      <c r="CF324" s="568"/>
      <c r="CG324" s="568"/>
      <c r="CH324" s="568"/>
      <c r="CI324" s="568"/>
      <c r="CJ324" s="568"/>
      <c r="CK324" s="568"/>
      <c r="CL324" s="568"/>
      <c r="CM324" s="568"/>
      <c r="CN324" s="568"/>
      <c r="CO324" s="568"/>
      <c r="CP324" s="568"/>
      <c r="CQ324" s="568"/>
      <c r="CR324" s="568"/>
      <c r="CS324" s="568"/>
      <c r="CT324" s="568"/>
      <c r="CU324" s="568"/>
      <c r="CV324" s="568"/>
      <c r="CW324" s="568"/>
      <c r="CX324" s="568"/>
      <c r="CY324" s="568"/>
      <c r="CZ324" s="568"/>
      <c r="DA324" s="568"/>
      <c r="DB324" s="568"/>
      <c r="DC324" s="568"/>
      <c r="DD324" s="568"/>
      <c r="DE324" s="568"/>
      <c r="DF324" s="568"/>
      <c r="DG324" s="568"/>
      <c r="DH324" s="568"/>
      <c r="DI324" s="568"/>
      <c r="DJ324" s="568"/>
      <c r="DK324" s="568"/>
      <c r="DL324" s="568"/>
      <c r="DM324" s="568"/>
      <c r="DN324" s="568"/>
      <c r="DO324" s="568"/>
      <c r="DP324" s="568"/>
      <c r="DQ324" s="568"/>
      <c r="DR324" s="568"/>
      <c r="DS324" s="568"/>
      <c r="DT324" s="568"/>
      <c r="DU324" s="568"/>
      <c r="DV324" s="568"/>
      <c r="DW324" s="568"/>
      <c r="DX324" s="568"/>
      <c r="DY324" s="568"/>
      <c r="DZ324" s="568"/>
      <c r="EA324" s="568"/>
      <c r="EB324" s="568"/>
      <c r="EC324" s="568"/>
      <c r="ED324" s="568"/>
      <c r="EE324" s="568"/>
      <c r="EF324" s="568"/>
      <c r="EG324" s="568"/>
      <c r="EH324" s="568"/>
      <c r="EI324" s="568"/>
      <c r="EJ324" s="568"/>
      <c r="EK324" s="568"/>
      <c r="EL324" s="568"/>
      <c r="EM324" s="568"/>
      <c r="EN324" s="568"/>
      <c r="EO324" s="568"/>
      <c r="EP324" s="568"/>
      <c r="EQ324" s="568"/>
      <c r="ER324" s="568"/>
      <c r="ES324" s="568"/>
      <c r="ET324" s="568"/>
      <c r="EU324" s="568"/>
      <c r="EV324" s="568"/>
      <c r="EW324" s="568"/>
      <c r="EX324" s="568"/>
      <c r="EY324" s="568"/>
      <c r="EZ324" s="568"/>
      <c r="FA324" s="568"/>
      <c r="FB324" s="568"/>
      <c r="FC324" s="568"/>
      <c r="FD324" s="568"/>
    </row>
    <row r="325" spans="1:160" s="569" customFormat="1" ht="51" customHeight="1" x14ac:dyDescent="0.15">
      <c r="A325" s="558"/>
      <c r="B325" s="555" t="s">
        <v>494</v>
      </c>
      <c r="C325" s="728" t="s">
        <v>495</v>
      </c>
      <c r="D325" s="572" t="s">
        <v>704</v>
      </c>
      <c r="E325" s="556">
        <f>VLOOKUP(B325,'Fire EN 54'!$D$5:$H$508,5,0)</f>
        <v>10</v>
      </c>
      <c r="F325" s="566" t="s">
        <v>682</v>
      </c>
      <c r="G325" s="579" t="s">
        <v>3</v>
      </c>
      <c r="H325" s="710" t="s">
        <v>719</v>
      </c>
      <c r="I325" s="710"/>
      <c r="J325" s="560" t="str">
        <f>VLOOKUP(B325,'Fire EN 54'!$D$5:$I$508,6,0)</f>
        <v>3</v>
      </c>
      <c r="K325" s="560" t="s">
        <v>600</v>
      </c>
      <c r="L325" s="580" t="s">
        <v>666</v>
      </c>
      <c r="M325" s="562">
        <f>VLOOKUP(B325,'Fire EN 54 FX 4,704'!$D$5:$L$500,9,0)</f>
        <v>3926909790</v>
      </c>
      <c r="N325" s="563" t="str">
        <f>VLOOKUP(B325,'Fire EN 54 FX 4,704'!$D$5:$O$500,12,0)</f>
        <v>0.017</v>
      </c>
      <c r="O325" s="568"/>
      <c r="P325" s="568"/>
      <c r="Q325" s="568"/>
      <c r="R325" s="568"/>
      <c r="S325" s="568"/>
      <c r="T325" s="568"/>
      <c r="U325" s="568"/>
      <c r="V325" s="568"/>
      <c r="W325" s="568"/>
      <c r="X325" s="568"/>
      <c r="Y325" s="568"/>
      <c r="Z325" s="568"/>
      <c r="AA325" s="568"/>
      <c r="AB325" s="568"/>
      <c r="AC325" s="568"/>
      <c r="AD325" s="568"/>
      <c r="AE325" s="568"/>
      <c r="AF325" s="568"/>
      <c r="AG325" s="568"/>
      <c r="AH325" s="568"/>
      <c r="AI325" s="568"/>
      <c r="AJ325" s="568"/>
      <c r="AK325" s="568"/>
      <c r="AL325" s="568"/>
      <c r="AM325" s="568"/>
      <c r="AN325" s="568"/>
      <c r="AO325" s="568"/>
      <c r="AP325" s="568"/>
      <c r="AQ325" s="568"/>
      <c r="AR325" s="568"/>
      <c r="AS325" s="568"/>
      <c r="AT325" s="568"/>
      <c r="AU325" s="568"/>
      <c r="AV325" s="568"/>
      <c r="AW325" s="568"/>
      <c r="AX325" s="568"/>
      <c r="AY325" s="568"/>
      <c r="AZ325" s="568"/>
      <c r="BA325" s="568"/>
      <c r="BB325" s="568"/>
      <c r="BC325" s="568"/>
      <c r="BD325" s="568"/>
      <c r="BE325" s="568"/>
      <c r="BF325" s="568"/>
      <c r="BG325" s="568"/>
      <c r="BH325" s="568"/>
      <c r="BI325" s="568"/>
      <c r="BJ325" s="568"/>
      <c r="BK325" s="568"/>
      <c r="BL325" s="568"/>
      <c r="BM325" s="568"/>
      <c r="BN325" s="568"/>
      <c r="BO325" s="568"/>
      <c r="BP325" s="568"/>
      <c r="BQ325" s="568"/>
      <c r="BR325" s="568"/>
      <c r="BS325" s="568"/>
      <c r="BT325" s="568"/>
      <c r="BU325" s="568"/>
      <c r="BV325" s="568"/>
      <c r="BW325" s="568"/>
      <c r="BX325" s="568"/>
      <c r="BY325" s="568"/>
      <c r="BZ325" s="568"/>
      <c r="CA325" s="568"/>
      <c r="CB325" s="568"/>
      <c r="CC325" s="568"/>
      <c r="CD325" s="568"/>
      <c r="CE325" s="568"/>
      <c r="CF325" s="568"/>
      <c r="CG325" s="568"/>
      <c r="CH325" s="568"/>
      <c r="CI325" s="568"/>
      <c r="CJ325" s="568"/>
      <c r="CK325" s="568"/>
      <c r="CL325" s="568"/>
      <c r="CM325" s="568"/>
      <c r="CN325" s="568"/>
      <c r="CO325" s="568"/>
      <c r="CP325" s="568"/>
      <c r="CQ325" s="568"/>
      <c r="CR325" s="568"/>
      <c r="CS325" s="568"/>
      <c r="CT325" s="568"/>
      <c r="CU325" s="568"/>
      <c r="CV325" s="568"/>
      <c r="CW325" s="568"/>
      <c r="CX325" s="568"/>
      <c r="CY325" s="568"/>
      <c r="CZ325" s="568"/>
      <c r="DA325" s="568"/>
      <c r="DB325" s="568"/>
      <c r="DC325" s="568"/>
      <c r="DD325" s="568"/>
      <c r="DE325" s="568"/>
      <c r="DF325" s="568"/>
      <c r="DG325" s="568"/>
      <c r="DH325" s="568"/>
      <c r="DI325" s="568"/>
      <c r="DJ325" s="568"/>
      <c r="DK325" s="568"/>
      <c r="DL325" s="568"/>
      <c r="DM325" s="568"/>
      <c r="DN325" s="568"/>
      <c r="DO325" s="568"/>
      <c r="DP325" s="568"/>
      <c r="DQ325" s="568"/>
      <c r="DR325" s="568"/>
      <c r="DS325" s="568"/>
      <c r="DT325" s="568"/>
      <c r="DU325" s="568"/>
      <c r="DV325" s="568"/>
      <c r="DW325" s="568"/>
      <c r="DX325" s="568"/>
      <c r="DY325" s="568"/>
      <c r="DZ325" s="568"/>
      <c r="EA325" s="568"/>
      <c r="EB325" s="568"/>
      <c r="EC325" s="568"/>
      <c r="ED325" s="568"/>
      <c r="EE325" s="568"/>
      <c r="EF325" s="568"/>
      <c r="EG325" s="568"/>
      <c r="EH325" s="568"/>
      <c r="EI325" s="568"/>
      <c r="EJ325" s="568"/>
      <c r="EK325" s="568"/>
      <c r="EL325" s="568"/>
      <c r="EM325" s="568"/>
      <c r="EN325" s="568"/>
      <c r="EO325" s="568"/>
      <c r="EP325" s="568"/>
      <c r="EQ325" s="568"/>
      <c r="ER325" s="568"/>
      <c r="ES325" s="568"/>
      <c r="ET325" s="568"/>
      <c r="EU325" s="568"/>
      <c r="EV325" s="568"/>
      <c r="EW325" s="568"/>
      <c r="EX325" s="568"/>
      <c r="EY325" s="568"/>
      <c r="EZ325" s="568"/>
      <c r="FA325" s="568"/>
      <c r="FB325" s="568"/>
      <c r="FC325" s="568"/>
      <c r="FD325" s="568"/>
    </row>
    <row r="326" spans="1:160" s="569" customFormat="1" ht="51" customHeight="1" x14ac:dyDescent="0.15">
      <c r="A326" s="558"/>
      <c r="B326" s="555" t="s">
        <v>496</v>
      </c>
      <c r="C326" s="728" t="s">
        <v>497</v>
      </c>
      <c r="D326" s="572" t="s">
        <v>705</v>
      </c>
      <c r="E326" s="556">
        <f>VLOOKUP(B326,'Fire EN 54'!$D$5:$H$508,5,0)</f>
        <v>10</v>
      </c>
      <c r="F326" s="566" t="s">
        <v>682</v>
      </c>
      <c r="G326" s="579" t="s">
        <v>3</v>
      </c>
      <c r="H326" s="710" t="s">
        <v>719</v>
      </c>
      <c r="I326" s="710"/>
      <c r="J326" s="560" t="str">
        <f>VLOOKUP(B326,'Fire EN 54'!$D$5:$I$508,6,0)</f>
        <v>3</v>
      </c>
      <c r="K326" s="560" t="s">
        <v>600</v>
      </c>
      <c r="L326" s="580" t="s">
        <v>666</v>
      </c>
      <c r="M326" s="562">
        <f>VLOOKUP(B326,'Fire EN 54 FX 4,704'!$D$5:$L$500,9,0)</f>
        <v>3926909790</v>
      </c>
      <c r="N326" s="563" t="str">
        <f>VLOOKUP(B326,'Fire EN 54 FX 4,704'!$D$5:$O$500,12,0)</f>
        <v>0.017</v>
      </c>
      <c r="O326" s="568"/>
      <c r="P326" s="568"/>
      <c r="Q326" s="568"/>
      <c r="R326" s="568"/>
      <c r="S326" s="568"/>
      <c r="T326" s="568"/>
      <c r="U326" s="568"/>
      <c r="V326" s="568"/>
      <c r="W326" s="568"/>
      <c r="X326" s="568"/>
      <c r="Y326" s="568"/>
      <c r="Z326" s="568"/>
      <c r="AA326" s="568"/>
      <c r="AB326" s="568"/>
      <c r="AC326" s="568"/>
      <c r="AD326" s="568"/>
      <c r="AE326" s="568"/>
      <c r="AF326" s="568"/>
      <c r="AG326" s="568"/>
      <c r="AH326" s="568"/>
      <c r="AI326" s="568"/>
      <c r="AJ326" s="568"/>
      <c r="AK326" s="568"/>
      <c r="AL326" s="568"/>
      <c r="AM326" s="568"/>
      <c r="AN326" s="568"/>
      <c r="AO326" s="568"/>
      <c r="AP326" s="568"/>
      <c r="AQ326" s="568"/>
      <c r="AR326" s="568"/>
      <c r="AS326" s="568"/>
      <c r="AT326" s="568"/>
      <c r="AU326" s="568"/>
      <c r="AV326" s="568"/>
      <c r="AW326" s="568"/>
      <c r="AX326" s="568"/>
      <c r="AY326" s="568"/>
      <c r="AZ326" s="568"/>
      <c r="BA326" s="568"/>
      <c r="BB326" s="568"/>
      <c r="BC326" s="568"/>
      <c r="BD326" s="568"/>
      <c r="BE326" s="568"/>
      <c r="BF326" s="568"/>
      <c r="BG326" s="568"/>
      <c r="BH326" s="568"/>
      <c r="BI326" s="568"/>
      <c r="BJ326" s="568"/>
      <c r="BK326" s="568"/>
      <c r="BL326" s="568"/>
      <c r="BM326" s="568"/>
      <c r="BN326" s="568"/>
      <c r="BO326" s="568"/>
      <c r="BP326" s="568"/>
      <c r="BQ326" s="568"/>
      <c r="BR326" s="568"/>
      <c r="BS326" s="568"/>
      <c r="BT326" s="568"/>
      <c r="BU326" s="568"/>
      <c r="BV326" s="568"/>
      <c r="BW326" s="568"/>
      <c r="BX326" s="568"/>
      <c r="BY326" s="568"/>
      <c r="BZ326" s="568"/>
      <c r="CA326" s="568"/>
      <c r="CB326" s="568"/>
      <c r="CC326" s="568"/>
      <c r="CD326" s="568"/>
      <c r="CE326" s="568"/>
      <c r="CF326" s="568"/>
      <c r="CG326" s="568"/>
      <c r="CH326" s="568"/>
      <c r="CI326" s="568"/>
      <c r="CJ326" s="568"/>
      <c r="CK326" s="568"/>
      <c r="CL326" s="568"/>
      <c r="CM326" s="568"/>
      <c r="CN326" s="568"/>
      <c r="CO326" s="568"/>
      <c r="CP326" s="568"/>
      <c r="CQ326" s="568"/>
      <c r="CR326" s="568"/>
      <c r="CS326" s="568"/>
      <c r="CT326" s="568"/>
      <c r="CU326" s="568"/>
      <c r="CV326" s="568"/>
      <c r="CW326" s="568"/>
      <c r="CX326" s="568"/>
      <c r="CY326" s="568"/>
      <c r="CZ326" s="568"/>
      <c r="DA326" s="568"/>
      <c r="DB326" s="568"/>
      <c r="DC326" s="568"/>
      <c r="DD326" s="568"/>
      <c r="DE326" s="568"/>
      <c r="DF326" s="568"/>
      <c r="DG326" s="568"/>
      <c r="DH326" s="568"/>
      <c r="DI326" s="568"/>
      <c r="DJ326" s="568"/>
      <c r="DK326" s="568"/>
      <c r="DL326" s="568"/>
      <c r="DM326" s="568"/>
      <c r="DN326" s="568"/>
      <c r="DO326" s="568"/>
      <c r="DP326" s="568"/>
      <c r="DQ326" s="568"/>
      <c r="DR326" s="568"/>
      <c r="DS326" s="568"/>
      <c r="DT326" s="568"/>
      <c r="DU326" s="568"/>
      <c r="DV326" s="568"/>
      <c r="DW326" s="568"/>
      <c r="DX326" s="568"/>
      <c r="DY326" s="568"/>
      <c r="DZ326" s="568"/>
      <c r="EA326" s="568"/>
      <c r="EB326" s="568"/>
      <c r="EC326" s="568"/>
      <c r="ED326" s="568"/>
      <c r="EE326" s="568"/>
      <c r="EF326" s="568"/>
      <c r="EG326" s="568"/>
      <c r="EH326" s="568"/>
      <c r="EI326" s="568"/>
      <c r="EJ326" s="568"/>
      <c r="EK326" s="568"/>
      <c r="EL326" s="568"/>
      <c r="EM326" s="568"/>
      <c r="EN326" s="568"/>
      <c r="EO326" s="568"/>
      <c r="EP326" s="568"/>
      <c r="EQ326" s="568"/>
      <c r="ER326" s="568"/>
      <c r="ES326" s="568"/>
      <c r="ET326" s="568"/>
      <c r="EU326" s="568"/>
      <c r="EV326" s="568"/>
      <c r="EW326" s="568"/>
      <c r="EX326" s="568"/>
      <c r="EY326" s="568"/>
      <c r="EZ326" s="568"/>
      <c r="FA326" s="568"/>
      <c r="FB326" s="568"/>
      <c r="FC326" s="568"/>
      <c r="FD326" s="568"/>
    </row>
    <row r="327" spans="1:160" s="569" customFormat="1" ht="51" customHeight="1" x14ac:dyDescent="0.15">
      <c r="A327" s="558"/>
      <c r="B327" s="555" t="s">
        <v>498</v>
      </c>
      <c r="C327" s="728" t="s">
        <v>499</v>
      </c>
      <c r="D327" s="572" t="s">
        <v>706</v>
      </c>
      <c r="E327" s="556">
        <f>VLOOKUP(B327,'Fire EN 54'!$D$5:$H$508,5,0)</f>
        <v>10</v>
      </c>
      <c r="F327" s="566" t="s">
        <v>682</v>
      </c>
      <c r="G327" s="579" t="s">
        <v>3</v>
      </c>
      <c r="H327" s="710" t="s">
        <v>719</v>
      </c>
      <c r="I327" s="710"/>
      <c r="J327" s="560" t="str">
        <f>VLOOKUP(B327,'Fire EN 54'!$D$5:$I$508,6,0)</f>
        <v>3</v>
      </c>
      <c r="K327" s="560" t="s">
        <v>600</v>
      </c>
      <c r="L327" s="580" t="s">
        <v>666</v>
      </c>
      <c r="M327" s="562">
        <f>VLOOKUP(B327,'Fire EN 54 FX 4,704'!$D$5:$L$500,9,0)</f>
        <v>3926909790</v>
      </c>
      <c r="N327" s="563" t="str">
        <f>VLOOKUP(B327,'Fire EN 54 FX 4,704'!$D$5:$O$500,12,0)</f>
        <v>0.017</v>
      </c>
      <c r="O327" s="568"/>
      <c r="P327" s="568"/>
      <c r="Q327" s="568"/>
      <c r="R327" s="568"/>
      <c r="S327" s="568"/>
      <c r="T327" s="568"/>
      <c r="U327" s="568"/>
      <c r="V327" s="568"/>
      <c r="W327" s="568"/>
      <c r="X327" s="568"/>
      <c r="Y327" s="568"/>
      <c r="Z327" s="568"/>
      <c r="AA327" s="568"/>
      <c r="AB327" s="568"/>
      <c r="AC327" s="568"/>
      <c r="AD327" s="568"/>
      <c r="AE327" s="568"/>
      <c r="AF327" s="568"/>
      <c r="AG327" s="568"/>
      <c r="AH327" s="568"/>
      <c r="AI327" s="568"/>
      <c r="AJ327" s="568"/>
      <c r="AK327" s="568"/>
      <c r="AL327" s="568"/>
      <c r="AM327" s="568"/>
      <c r="AN327" s="568"/>
      <c r="AO327" s="568"/>
      <c r="AP327" s="568"/>
      <c r="AQ327" s="568"/>
      <c r="AR327" s="568"/>
      <c r="AS327" s="568"/>
      <c r="AT327" s="568"/>
      <c r="AU327" s="568"/>
      <c r="AV327" s="568"/>
      <c r="AW327" s="568"/>
      <c r="AX327" s="568"/>
      <c r="AY327" s="568"/>
      <c r="AZ327" s="568"/>
      <c r="BA327" s="568"/>
      <c r="BB327" s="568"/>
      <c r="BC327" s="568"/>
      <c r="BD327" s="568"/>
      <c r="BE327" s="568"/>
      <c r="BF327" s="568"/>
      <c r="BG327" s="568"/>
      <c r="BH327" s="568"/>
      <c r="BI327" s="568"/>
      <c r="BJ327" s="568"/>
      <c r="BK327" s="568"/>
      <c r="BL327" s="568"/>
      <c r="BM327" s="568"/>
      <c r="BN327" s="568"/>
      <c r="BO327" s="568"/>
      <c r="BP327" s="568"/>
      <c r="BQ327" s="568"/>
      <c r="BR327" s="568"/>
      <c r="BS327" s="568"/>
      <c r="BT327" s="568"/>
      <c r="BU327" s="568"/>
      <c r="BV327" s="568"/>
      <c r="BW327" s="568"/>
      <c r="BX327" s="568"/>
      <c r="BY327" s="568"/>
      <c r="BZ327" s="568"/>
      <c r="CA327" s="568"/>
      <c r="CB327" s="568"/>
      <c r="CC327" s="568"/>
      <c r="CD327" s="568"/>
      <c r="CE327" s="568"/>
      <c r="CF327" s="568"/>
      <c r="CG327" s="568"/>
      <c r="CH327" s="568"/>
      <c r="CI327" s="568"/>
      <c r="CJ327" s="568"/>
      <c r="CK327" s="568"/>
      <c r="CL327" s="568"/>
      <c r="CM327" s="568"/>
      <c r="CN327" s="568"/>
      <c r="CO327" s="568"/>
      <c r="CP327" s="568"/>
      <c r="CQ327" s="568"/>
      <c r="CR327" s="568"/>
      <c r="CS327" s="568"/>
      <c r="CT327" s="568"/>
      <c r="CU327" s="568"/>
      <c r="CV327" s="568"/>
      <c r="CW327" s="568"/>
      <c r="CX327" s="568"/>
      <c r="CY327" s="568"/>
      <c r="CZ327" s="568"/>
      <c r="DA327" s="568"/>
      <c r="DB327" s="568"/>
      <c r="DC327" s="568"/>
      <c r="DD327" s="568"/>
      <c r="DE327" s="568"/>
      <c r="DF327" s="568"/>
      <c r="DG327" s="568"/>
      <c r="DH327" s="568"/>
      <c r="DI327" s="568"/>
      <c r="DJ327" s="568"/>
      <c r="DK327" s="568"/>
      <c r="DL327" s="568"/>
      <c r="DM327" s="568"/>
      <c r="DN327" s="568"/>
      <c r="DO327" s="568"/>
      <c r="DP327" s="568"/>
      <c r="DQ327" s="568"/>
      <c r="DR327" s="568"/>
      <c r="DS327" s="568"/>
      <c r="DT327" s="568"/>
      <c r="DU327" s="568"/>
      <c r="DV327" s="568"/>
      <c r="DW327" s="568"/>
      <c r="DX327" s="568"/>
      <c r="DY327" s="568"/>
      <c r="DZ327" s="568"/>
      <c r="EA327" s="568"/>
      <c r="EB327" s="568"/>
      <c r="EC327" s="568"/>
      <c r="ED327" s="568"/>
      <c r="EE327" s="568"/>
      <c r="EF327" s="568"/>
      <c r="EG327" s="568"/>
      <c r="EH327" s="568"/>
      <c r="EI327" s="568"/>
      <c r="EJ327" s="568"/>
      <c r="EK327" s="568"/>
      <c r="EL327" s="568"/>
      <c r="EM327" s="568"/>
      <c r="EN327" s="568"/>
      <c r="EO327" s="568"/>
      <c r="EP327" s="568"/>
      <c r="EQ327" s="568"/>
      <c r="ER327" s="568"/>
      <c r="ES327" s="568"/>
      <c r="ET327" s="568"/>
      <c r="EU327" s="568"/>
      <c r="EV327" s="568"/>
      <c r="EW327" s="568"/>
      <c r="EX327" s="568"/>
      <c r="EY327" s="568"/>
      <c r="EZ327" s="568"/>
      <c r="FA327" s="568"/>
      <c r="FB327" s="568"/>
      <c r="FC327" s="568"/>
      <c r="FD327" s="568"/>
    </row>
    <row r="328" spans="1:160" s="569" customFormat="1" ht="51" customHeight="1" x14ac:dyDescent="0.15">
      <c r="A328" s="558"/>
      <c r="B328" s="555" t="s">
        <v>500</v>
      </c>
      <c r="C328" s="555" t="s">
        <v>501</v>
      </c>
      <c r="D328" s="572" t="s">
        <v>502</v>
      </c>
      <c r="E328" s="556">
        <f>VLOOKUP(B328,'Fire EN 54'!$D$5:$H$508,5,0)</f>
        <v>337</v>
      </c>
      <c r="F328" s="566" t="s">
        <v>682</v>
      </c>
      <c r="G328" s="579" t="s">
        <v>3</v>
      </c>
      <c r="H328" s="579"/>
      <c r="I328" s="579"/>
      <c r="J328" s="560" t="str">
        <f>VLOOKUP(B328,'Fire EN 54'!$D$5:$I$508,6,0)</f>
        <v>3</v>
      </c>
      <c r="K328" s="560" t="s">
        <v>600</v>
      </c>
      <c r="L328" s="580" t="s">
        <v>666</v>
      </c>
      <c r="M328" s="562">
        <f>VLOOKUP(B328,'Fire EN 54 FX 4,704'!$D$5:$L$500,9,0)</f>
        <v>8531900000</v>
      </c>
      <c r="N328" s="563" t="str">
        <f>VLOOKUP(B328,'Fire EN 54 FX 4,704'!$D$5:$O$500,12,0)</f>
        <v>0.12</v>
      </c>
      <c r="O328" s="568"/>
      <c r="P328" s="568"/>
      <c r="Q328" s="568"/>
      <c r="R328" s="568"/>
      <c r="S328" s="568"/>
      <c r="T328" s="568"/>
      <c r="U328" s="568"/>
      <c r="V328" s="568"/>
      <c r="W328" s="568"/>
      <c r="X328" s="568"/>
      <c r="Y328" s="568"/>
      <c r="Z328" s="568"/>
      <c r="AA328" s="568"/>
      <c r="AB328" s="568"/>
      <c r="AC328" s="568"/>
      <c r="AD328" s="568"/>
      <c r="AE328" s="568"/>
      <c r="AF328" s="568"/>
      <c r="AG328" s="568"/>
      <c r="AH328" s="568"/>
      <c r="AI328" s="568"/>
      <c r="AJ328" s="568"/>
      <c r="AK328" s="568"/>
      <c r="AL328" s="568"/>
      <c r="AM328" s="568"/>
      <c r="AN328" s="568"/>
      <c r="AO328" s="568"/>
      <c r="AP328" s="568"/>
      <c r="AQ328" s="568"/>
      <c r="AR328" s="568"/>
      <c r="AS328" s="568"/>
      <c r="AT328" s="568"/>
      <c r="AU328" s="568"/>
      <c r="AV328" s="568"/>
      <c r="AW328" s="568"/>
      <c r="AX328" s="568"/>
      <c r="AY328" s="568"/>
      <c r="AZ328" s="568"/>
      <c r="BA328" s="568"/>
      <c r="BB328" s="568"/>
      <c r="BC328" s="568"/>
      <c r="BD328" s="568"/>
      <c r="BE328" s="568"/>
      <c r="BF328" s="568"/>
      <c r="BG328" s="568"/>
      <c r="BH328" s="568"/>
      <c r="BI328" s="568"/>
      <c r="BJ328" s="568"/>
      <c r="BK328" s="568"/>
      <c r="BL328" s="568"/>
      <c r="BM328" s="568"/>
      <c r="BN328" s="568"/>
      <c r="BO328" s="568"/>
      <c r="BP328" s="568"/>
      <c r="BQ328" s="568"/>
      <c r="BR328" s="568"/>
      <c r="BS328" s="568"/>
      <c r="BT328" s="568"/>
      <c r="BU328" s="568"/>
      <c r="BV328" s="568"/>
      <c r="BW328" s="568"/>
      <c r="BX328" s="568"/>
      <c r="BY328" s="568"/>
      <c r="BZ328" s="568"/>
      <c r="CA328" s="568"/>
      <c r="CB328" s="568"/>
      <c r="CC328" s="568"/>
      <c r="CD328" s="568"/>
      <c r="CE328" s="568"/>
      <c r="CF328" s="568"/>
      <c r="CG328" s="568"/>
      <c r="CH328" s="568"/>
      <c r="CI328" s="568"/>
      <c r="CJ328" s="568"/>
      <c r="CK328" s="568"/>
      <c r="CL328" s="568"/>
      <c r="CM328" s="568"/>
      <c r="CN328" s="568"/>
      <c r="CO328" s="568"/>
      <c r="CP328" s="568"/>
      <c r="CQ328" s="568"/>
      <c r="CR328" s="568"/>
      <c r="CS328" s="568"/>
      <c r="CT328" s="568"/>
      <c r="CU328" s="568"/>
      <c r="CV328" s="568"/>
      <c r="CW328" s="568"/>
      <c r="CX328" s="568"/>
      <c r="CY328" s="568"/>
      <c r="CZ328" s="568"/>
      <c r="DA328" s="568"/>
      <c r="DB328" s="568"/>
      <c r="DC328" s="568"/>
      <c r="DD328" s="568"/>
      <c r="DE328" s="568"/>
      <c r="DF328" s="568"/>
      <c r="DG328" s="568"/>
      <c r="DH328" s="568"/>
      <c r="DI328" s="568"/>
      <c r="DJ328" s="568"/>
      <c r="DK328" s="568"/>
      <c r="DL328" s="568"/>
      <c r="DM328" s="568"/>
      <c r="DN328" s="568"/>
      <c r="DO328" s="568"/>
      <c r="DP328" s="568"/>
      <c r="DQ328" s="568"/>
      <c r="DR328" s="568"/>
      <c r="DS328" s="568"/>
      <c r="DT328" s="568"/>
      <c r="DU328" s="568"/>
      <c r="DV328" s="568"/>
      <c r="DW328" s="568"/>
      <c r="DX328" s="568"/>
      <c r="DY328" s="568"/>
      <c r="DZ328" s="568"/>
      <c r="EA328" s="568"/>
      <c r="EB328" s="568"/>
      <c r="EC328" s="568"/>
      <c r="ED328" s="568"/>
      <c r="EE328" s="568"/>
      <c r="EF328" s="568"/>
      <c r="EG328" s="568"/>
      <c r="EH328" s="568"/>
      <c r="EI328" s="568"/>
      <c r="EJ328" s="568"/>
      <c r="EK328" s="568"/>
      <c r="EL328" s="568"/>
      <c r="EM328" s="568"/>
      <c r="EN328" s="568"/>
      <c r="EO328" s="568"/>
      <c r="EP328" s="568"/>
      <c r="EQ328" s="568"/>
      <c r="ER328" s="568"/>
      <c r="ES328" s="568"/>
      <c r="ET328" s="568"/>
      <c r="EU328" s="568"/>
      <c r="EV328" s="568"/>
      <c r="EW328" s="568"/>
      <c r="EX328" s="568"/>
      <c r="EY328" s="568"/>
      <c r="EZ328" s="568"/>
      <c r="FA328" s="568"/>
      <c r="FB328" s="568"/>
      <c r="FC328" s="568"/>
      <c r="FD328" s="568"/>
    </row>
    <row r="329" spans="1:160" s="568" customFormat="1" ht="51" customHeight="1" x14ac:dyDescent="0.15">
      <c r="A329" s="558"/>
      <c r="B329" s="555" t="s">
        <v>503</v>
      </c>
      <c r="C329" s="555" t="s">
        <v>504</v>
      </c>
      <c r="D329" s="572" t="s">
        <v>505</v>
      </c>
      <c r="E329" s="556">
        <f>VLOOKUP(B329,'Fire EN 54'!$D$5:$H$508,5,0)</f>
        <v>211</v>
      </c>
      <c r="F329" s="566" t="s">
        <v>682</v>
      </c>
      <c r="G329" s="579" t="s">
        <v>3</v>
      </c>
      <c r="H329" s="579"/>
      <c r="I329" s="579"/>
      <c r="J329" s="560" t="str">
        <f>VLOOKUP(B329,'Fire EN 54'!$D$5:$I$508,6,0)</f>
        <v>3</v>
      </c>
      <c r="K329" s="560" t="s">
        <v>600</v>
      </c>
      <c r="L329" s="580" t="s">
        <v>666</v>
      </c>
      <c r="M329" s="562">
        <f>VLOOKUP(B329,'Fire EN 54 FX 4,704'!$D$5:$L$500,9,0)</f>
        <v>3917400099</v>
      </c>
      <c r="N329" s="563" t="str">
        <f>VLOOKUP(B329,'Fire EN 54 FX 4,704'!$D$5:$O$500,12,0)</f>
        <v>0.116</v>
      </c>
    </row>
    <row r="330" spans="1:160" s="568" customFormat="1" ht="51" customHeight="1" x14ac:dyDescent="0.15">
      <c r="A330" s="558"/>
      <c r="B330" s="555" t="s">
        <v>506</v>
      </c>
      <c r="C330" s="555" t="s">
        <v>507</v>
      </c>
      <c r="D330" s="572" t="s">
        <v>508</v>
      </c>
      <c r="E330" s="556">
        <f>VLOOKUP(B330,'Fire EN 54'!$D$5:$H$508,5,0)</f>
        <v>4531</v>
      </c>
      <c r="F330" s="566" t="s">
        <v>682</v>
      </c>
      <c r="G330" s="579" t="s">
        <v>3</v>
      </c>
      <c r="H330" s="579"/>
      <c r="I330" s="579"/>
      <c r="J330" s="560" t="str">
        <f>VLOOKUP(B330,'Fire EN 54'!$D$5:$I$508,6,0)</f>
        <v>3</v>
      </c>
      <c r="K330" s="560" t="s">
        <v>600</v>
      </c>
      <c r="L330" s="580" t="s">
        <v>666</v>
      </c>
      <c r="M330" s="562">
        <f>VLOOKUP(B330,'Fire EN 54 FX 4,704'!$D$5:$L$500,9,0)</f>
        <v>8523491000</v>
      </c>
      <c r="N330" s="563" t="str">
        <f>VLOOKUP(B330,'Fire EN 54 FX 4,704'!$D$5:$O$500,12,0)</f>
        <v>0.6</v>
      </c>
    </row>
    <row r="331" spans="1:160" s="752" customFormat="1" ht="51" customHeight="1" x14ac:dyDescent="0.2">
      <c r="A331" s="751"/>
      <c r="B331" s="555" t="s">
        <v>509</v>
      </c>
      <c r="C331" s="555" t="s">
        <v>510</v>
      </c>
      <c r="D331" s="581" t="s">
        <v>511</v>
      </c>
      <c r="E331" s="556">
        <f>VLOOKUP(B331,'Fire EN 54'!$D$5:$H$508,5,0)</f>
        <v>3175</v>
      </c>
      <c r="F331" s="566" t="s">
        <v>682</v>
      </c>
      <c r="G331" s="579" t="s">
        <v>229</v>
      </c>
      <c r="H331" s="579"/>
      <c r="I331" s="579"/>
      <c r="J331" s="560" t="str">
        <f>VLOOKUP(B331,'Fire EN 54'!$D$5:$I$508,6,0)</f>
        <v>3</v>
      </c>
      <c r="K331" s="560" t="s">
        <v>600</v>
      </c>
      <c r="L331" s="580" t="s">
        <v>666</v>
      </c>
      <c r="M331" s="562">
        <f>VLOOKUP(B331,'Fire EN 54 FX 4,704'!$D$5:$L$500,9,0)</f>
        <v>3917320099</v>
      </c>
      <c r="N331" s="563" t="str">
        <f>VLOOKUP(B331,'Fire EN 54 FX 4,704'!$D$5:$O$500,12,0)</f>
        <v>1.98</v>
      </c>
    </row>
    <row r="332" spans="1:160" s="752" customFormat="1" ht="51" customHeight="1" x14ac:dyDescent="0.2">
      <c r="A332" s="751"/>
      <c r="B332" s="555" t="s">
        <v>512</v>
      </c>
      <c r="C332" s="555" t="s">
        <v>513</v>
      </c>
      <c r="D332" s="572" t="s">
        <v>707</v>
      </c>
      <c r="E332" s="556">
        <f>VLOOKUP(B332,'Fire EN 54'!$D$5:$H$508,5,0)</f>
        <v>108</v>
      </c>
      <c r="F332" s="566" t="s">
        <v>682</v>
      </c>
      <c r="G332" s="579" t="s">
        <v>229</v>
      </c>
      <c r="H332" s="710" t="s">
        <v>720</v>
      </c>
      <c r="I332" s="710"/>
      <c r="J332" s="560" t="str">
        <f>VLOOKUP(B332,'Fire EN 54'!$D$5:$I$508,6,0)</f>
        <v>3</v>
      </c>
      <c r="K332" s="560" t="s">
        <v>600</v>
      </c>
      <c r="L332" s="580" t="s">
        <v>666</v>
      </c>
      <c r="M332" s="562">
        <f>VLOOKUP(B332,'Fire EN 54 FX 4,704'!$D$5:$L$500,9,0)</f>
        <v>3917400099</v>
      </c>
      <c r="N332" s="563" t="str">
        <f>VLOOKUP(B332,'Fire EN 54 FX 4,704'!$D$5:$O$500,12,0)</f>
        <v>0.009</v>
      </c>
    </row>
    <row r="333" spans="1:160" s="752" customFormat="1" ht="33.75" customHeight="1" x14ac:dyDescent="0.2">
      <c r="A333" s="751"/>
      <c r="B333" s="555" t="s">
        <v>514</v>
      </c>
      <c r="C333" s="555" t="s">
        <v>515</v>
      </c>
      <c r="D333" s="581" t="s">
        <v>516</v>
      </c>
      <c r="E333" s="556">
        <f>VLOOKUP(B333,'Fire EN 54'!$D$5:$H$508,5,0)</f>
        <v>39</v>
      </c>
      <c r="F333" s="566" t="s">
        <v>682</v>
      </c>
      <c r="G333" s="579" t="s">
        <v>229</v>
      </c>
      <c r="H333" s="579"/>
      <c r="I333" s="579"/>
      <c r="J333" s="560" t="str">
        <f>VLOOKUP(B333,'Fire EN 54'!$D$5:$I$508,6,0)</f>
        <v>3</v>
      </c>
      <c r="K333" s="560" t="s">
        <v>600</v>
      </c>
      <c r="L333" s="580" t="s">
        <v>666</v>
      </c>
      <c r="M333" s="562">
        <f>VLOOKUP(B333,'Fire EN 54 FX 4,704'!$D$5:$L$500,9,0)</f>
        <v>3926909790</v>
      </c>
      <c r="N333" s="563" t="str">
        <f>VLOOKUP(B333,'Fire EN 54 FX 4,704'!$D$5:$O$500,12,0)</f>
        <v>0.01</v>
      </c>
    </row>
    <row r="334" spans="1:160" s="752" customFormat="1" ht="51" customHeight="1" x14ac:dyDescent="0.2">
      <c r="A334" s="751"/>
      <c r="B334" s="555" t="s">
        <v>517</v>
      </c>
      <c r="C334" s="555" t="s">
        <v>518</v>
      </c>
      <c r="D334" s="572" t="s">
        <v>519</v>
      </c>
      <c r="E334" s="556">
        <f>VLOOKUP(B334,'Fire EN 54'!$D$5:$H$508,5,0)</f>
        <v>278</v>
      </c>
      <c r="F334" s="566" t="s">
        <v>682</v>
      </c>
      <c r="G334" s="579" t="s">
        <v>229</v>
      </c>
      <c r="H334" s="579"/>
      <c r="I334" s="579"/>
      <c r="J334" s="560" t="str">
        <f>VLOOKUP(B334,'Fire EN 54'!$D$5:$I$508,6,0)</f>
        <v>3</v>
      </c>
      <c r="K334" s="560" t="s">
        <v>600</v>
      </c>
      <c r="L334" s="580" t="s">
        <v>666</v>
      </c>
      <c r="M334" s="562">
        <f>VLOOKUP(B334,'Fire EN 54 FX 4,704'!$D$5:$L$500,9,0)</f>
        <v>3926909790</v>
      </c>
      <c r="N334" s="563" t="str">
        <f>VLOOKUP(B334,'Fire EN 54 FX 4,704'!$D$5:$O$500,12,0)</f>
        <v>0.333</v>
      </c>
    </row>
    <row r="335" spans="1:160" s="752" customFormat="1" ht="51" customHeight="1" x14ac:dyDescent="0.2">
      <c r="A335" s="751"/>
      <c r="B335" s="555" t="s">
        <v>520</v>
      </c>
      <c r="C335" s="555" t="s">
        <v>521</v>
      </c>
      <c r="D335" s="581" t="s">
        <v>522</v>
      </c>
      <c r="E335" s="556">
        <f>VLOOKUP(B335,'Fire EN 54'!$D$5:$H$508,5,0)</f>
        <v>46</v>
      </c>
      <c r="F335" s="566" t="s">
        <v>682</v>
      </c>
      <c r="G335" s="579" t="s">
        <v>229</v>
      </c>
      <c r="H335" s="579"/>
      <c r="I335" s="579"/>
      <c r="J335" s="560" t="str">
        <f>VLOOKUP(B335,'Fire EN 54'!$D$5:$I$508,6,0)</f>
        <v>3</v>
      </c>
      <c r="K335" s="560" t="s">
        <v>600</v>
      </c>
      <c r="L335" s="580" t="s">
        <v>666</v>
      </c>
      <c r="M335" s="562">
        <f>VLOOKUP(B335,'Fire EN 54 FX 4,704'!$D$5:$L$500,9,0)</f>
        <v>3917400099</v>
      </c>
      <c r="N335" s="563" t="str">
        <f>VLOOKUP(B335,'Fire EN 54 FX 4,704'!$D$5:$O$500,12,0)</f>
        <v>0.09</v>
      </c>
    </row>
    <row r="336" spans="1:160" s="752" customFormat="1" ht="51" customHeight="1" x14ac:dyDescent="0.2">
      <c r="A336" s="751"/>
      <c r="B336" s="555" t="s">
        <v>523</v>
      </c>
      <c r="C336" s="555" t="s">
        <v>524</v>
      </c>
      <c r="D336" s="581" t="s">
        <v>525</v>
      </c>
      <c r="E336" s="556">
        <f>VLOOKUP(B336,'Fire EN 54'!$D$5:$H$508,5,0)</f>
        <v>39</v>
      </c>
      <c r="F336" s="566" t="s">
        <v>682</v>
      </c>
      <c r="G336" s="579" t="s">
        <v>229</v>
      </c>
      <c r="H336" s="579"/>
      <c r="I336" s="579"/>
      <c r="J336" s="560" t="str">
        <f>VLOOKUP(B336,'Fire EN 54'!$D$5:$I$508,6,0)</f>
        <v>3</v>
      </c>
      <c r="K336" s="560" t="s">
        <v>600</v>
      </c>
      <c r="L336" s="580" t="s">
        <v>666</v>
      </c>
      <c r="M336" s="562">
        <f>VLOOKUP(B336,'Fire EN 54 FX 4,704'!$D$5:$L$500,9,0)</f>
        <v>3917400099</v>
      </c>
      <c r="N336" s="563" t="str">
        <f>VLOOKUP(B336,'Fire EN 54 FX 4,704'!$D$5:$O$500,12,0)</f>
        <v>0.017</v>
      </c>
    </row>
    <row r="337" spans="1:14" s="752" customFormat="1" ht="51" customHeight="1" x14ac:dyDescent="0.2">
      <c r="A337" s="751"/>
      <c r="B337" s="555" t="s">
        <v>526</v>
      </c>
      <c r="C337" s="555" t="s">
        <v>527</v>
      </c>
      <c r="D337" s="572" t="s">
        <v>528</v>
      </c>
      <c r="E337" s="556">
        <f>VLOOKUP(B337,'Fire EN 54'!$D$5:$H$508,5,0)</f>
        <v>2455</v>
      </c>
      <c r="F337" s="566" t="s">
        <v>682</v>
      </c>
      <c r="G337" s="579" t="s">
        <v>229</v>
      </c>
      <c r="H337" s="579"/>
      <c r="I337" s="579"/>
      <c r="J337" s="560" t="str">
        <f>VLOOKUP(B337,'Fire EN 54'!$D$5:$I$508,6,0)</f>
        <v>3</v>
      </c>
      <c r="K337" s="560" t="s">
        <v>600</v>
      </c>
      <c r="L337" s="580" t="s">
        <v>666</v>
      </c>
      <c r="M337" s="562">
        <f>VLOOKUP(B337,'Fire EN 54 FX 4,704'!$D$5:$L$500,9,0)</f>
        <v>3917320099</v>
      </c>
      <c r="N337" s="563" t="str">
        <f>VLOOKUP(B337,'Fire EN 54 FX 4,704'!$D$5:$O$500,12,0)</f>
        <v>2.42</v>
      </c>
    </row>
    <row r="338" spans="1:14" s="752" customFormat="1" ht="51" customHeight="1" x14ac:dyDescent="0.2">
      <c r="A338" s="751"/>
      <c r="B338" s="555" t="s">
        <v>529</v>
      </c>
      <c r="C338" s="555" t="s">
        <v>530</v>
      </c>
      <c r="D338" s="572" t="s">
        <v>531</v>
      </c>
      <c r="E338" s="556">
        <f>VLOOKUP(B338,'Fire EN 54'!$D$5:$H$508,5,0)</f>
        <v>1146</v>
      </c>
      <c r="F338" s="566" t="s">
        <v>682</v>
      </c>
      <c r="G338" s="579" t="s">
        <v>229</v>
      </c>
      <c r="H338" s="579"/>
      <c r="I338" s="579"/>
      <c r="J338" s="560" t="str">
        <f>VLOOKUP(B338,'Fire EN 54'!$D$5:$I$508,6,0)</f>
        <v>3</v>
      </c>
      <c r="K338" s="560" t="s">
        <v>600</v>
      </c>
      <c r="L338" s="580" t="s">
        <v>666</v>
      </c>
      <c r="M338" s="562">
        <f>VLOOKUP(B338,'Fire EN 54 FX 4,704'!$D$5:$L$500,9,0)</f>
        <v>8481808190</v>
      </c>
      <c r="N338" s="563" t="str">
        <f>VLOOKUP(B338,'Fire EN 54 FX 4,704'!$D$5:$O$500,12,0)</f>
        <v>0.306</v>
      </c>
    </row>
    <row r="339" spans="1:14" s="752" customFormat="1" ht="51" customHeight="1" x14ac:dyDescent="0.2">
      <c r="A339" s="751"/>
      <c r="B339" s="555" t="s">
        <v>532</v>
      </c>
      <c r="C339" s="555" t="s">
        <v>533</v>
      </c>
      <c r="D339" s="581" t="s">
        <v>534</v>
      </c>
      <c r="E339" s="556">
        <f>VLOOKUP(B339,'Fire EN 54'!$D$5:$H$508,5,0)</f>
        <v>2946</v>
      </c>
      <c r="F339" s="566" t="s">
        <v>682</v>
      </c>
      <c r="G339" s="579" t="s">
        <v>229</v>
      </c>
      <c r="H339" s="579"/>
      <c r="I339" s="579"/>
      <c r="J339" s="560" t="str">
        <f>VLOOKUP(B339,'Fire EN 54'!$D$5:$I$508,6,0)</f>
        <v>3</v>
      </c>
      <c r="K339" s="560" t="s">
        <v>600</v>
      </c>
      <c r="L339" s="580" t="s">
        <v>666</v>
      </c>
      <c r="M339" s="562">
        <f>VLOOKUP(B339,'Fire EN 54 FX 4,704'!$D$5:$L$500,9,0)</f>
        <v>8421210090</v>
      </c>
      <c r="N339" s="563" t="str">
        <f>VLOOKUP(B339,'Fire EN 54 FX 4,704'!$D$5:$O$500,12,0)</f>
        <v>1.324</v>
      </c>
    </row>
    <row r="340" spans="1:14" s="752" customFormat="1" ht="51" customHeight="1" x14ac:dyDescent="0.2">
      <c r="A340" s="751"/>
      <c r="B340" s="555" t="s">
        <v>535</v>
      </c>
      <c r="C340" s="555" t="s">
        <v>536</v>
      </c>
      <c r="D340" s="581" t="s">
        <v>537</v>
      </c>
      <c r="E340" s="556">
        <f>VLOOKUP(B340,'Fire EN 54'!$D$5:$H$508,5,0)</f>
        <v>11785</v>
      </c>
      <c r="F340" s="566" t="s">
        <v>682</v>
      </c>
      <c r="G340" s="579" t="s">
        <v>229</v>
      </c>
      <c r="H340" s="579"/>
      <c r="I340" s="579"/>
      <c r="J340" s="560" t="str">
        <f>VLOOKUP(B340,'Fire EN 54'!$D$5:$I$508,6,0)</f>
        <v>3</v>
      </c>
      <c r="K340" s="560" t="s">
        <v>600</v>
      </c>
      <c r="L340" s="580" t="s">
        <v>666</v>
      </c>
      <c r="M340" s="562">
        <f>VLOOKUP(B340,'Fire EN 54 FX 4,704'!$D$5:$L$500,9,0)</f>
        <v>7326909890</v>
      </c>
      <c r="N340" s="563" t="str">
        <f>VLOOKUP(B340,'Fire EN 54 FX 4,704'!$D$5:$O$500,12,0)</f>
        <v>1.341</v>
      </c>
    </row>
    <row r="341" spans="1:14" s="752" customFormat="1" ht="51" customHeight="1" x14ac:dyDescent="0.2">
      <c r="A341" s="751"/>
      <c r="B341" s="555" t="s">
        <v>538</v>
      </c>
      <c r="C341" s="555" t="s">
        <v>539</v>
      </c>
      <c r="D341" s="581" t="s">
        <v>540</v>
      </c>
      <c r="E341" s="556">
        <f>VLOOKUP(B341,'Fire EN 54'!$D$5:$H$508,5,0)</f>
        <v>236</v>
      </c>
      <c r="F341" s="566" t="s">
        <v>682</v>
      </c>
      <c r="G341" s="579" t="s">
        <v>229</v>
      </c>
      <c r="H341" s="579"/>
      <c r="I341" s="579"/>
      <c r="J341" s="560" t="str">
        <f>VLOOKUP(B341,'Fire EN 54'!$D$5:$I$508,6,0)</f>
        <v>3</v>
      </c>
      <c r="K341" s="560" t="s">
        <v>600</v>
      </c>
      <c r="L341" s="580" t="s">
        <v>666</v>
      </c>
      <c r="M341" s="562">
        <f>VLOOKUP(B341,'Fire EN 54 FX 4,704'!$D$5:$L$500,9,0)</f>
        <v>84219900</v>
      </c>
      <c r="N341" s="563" t="str">
        <f>VLOOKUP(B341,'Fire EN 54 FX 4,704'!$D$5:$O$500,12,0)</f>
        <v>0.018</v>
      </c>
    </row>
    <row r="342" spans="1:14" s="752" customFormat="1" ht="51" customHeight="1" x14ac:dyDescent="0.2">
      <c r="A342" s="751"/>
      <c r="B342" s="555" t="s">
        <v>541</v>
      </c>
      <c r="C342" s="555" t="s">
        <v>542</v>
      </c>
      <c r="D342" s="581" t="s">
        <v>543</v>
      </c>
      <c r="E342" s="556">
        <f>VLOOKUP(B342,'Fire EN 54'!$D$5:$H$508,5,0)</f>
        <v>1179</v>
      </c>
      <c r="F342" s="566" t="s">
        <v>682</v>
      </c>
      <c r="G342" s="579" t="s">
        <v>229</v>
      </c>
      <c r="H342" s="579"/>
      <c r="I342" s="579"/>
      <c r="J342" s="560" t="str">
        <f>VLOOKUP(B342,'Fire EN 54'!$D$5:$I$508,6,0)</f>
        <v>3</v>
      </c>
      <c r="K342" s="560" t="s">
        <v>600</v>
      </c>
      <c r="L342" s="580" t="s">
        <v>666</v>
      </c>
      <c r="M342" s="562">
        <f>VLOOKUP(B342,'Fire EN 54 FX 4,704'!$D$5:$L$500,9,0)</f>
        <v>8421999099</v>
      </c>
      <c r="N342" s="563" t="str">
        <f>VLOOKUP(B342,'Fire EN 54 FX 4,704'!$D$5:$O$500,12,0)</f>
        <v>0.43</v>
      </c>
    </row>
    <row r="343" spans="1:14" s="56" customFormat="1" ht="18.75" customHeight="1" x14ac:dyDescent="0.2">
      <c r="A343" s="773" t="s">
        <v>544</v>
      </c>
      <c r="B343" s="761"/>
      <c r="C343" s="761"/>
      <c r="D343" s="761"/>
      <c r="E343" s="353"/>
      <c r="F343" s="761"/>
      <c r="G343" s="761"/>
      <c r="H343" s="761"/>
      <c r="I343" s="761"/>
      <c r="J343" s="761"/>
      <c r="K343" s="761"/>
      <c r="L343" s="761"/>
      <c r="M343" s="353"/>
      <c r="N343" s="353"/>
    </row>
    <row r="344" spans="1:14" s="752" customFormat="1" ht="51" customHeight="1" x14ac:dyDescent="0.2">
      <c r="A344" s="768"/>
      <c r="B344" s="555" t="s">
        <v>545</v>
      </c>
      <c r="C344" s="578" t="s">
        <v>546</v>
      </c>
      <c r="D344" s="578" t="s">
        <v>547</v>
      </c>
      <c r="E344" s="556">
        <f>VLOOKUP(B344,'Fire EN 54'!$D$5:$H$508,5,0)</f>
        <v>1868</v>
      </c>
      <c r="F344" s="575" t="s">
        <v>682</v>
      </c>
      <c r="G344" s="579" t="s">
        <v>3</v>
      </c>
      <c r="H344" s="579"/>
      <c r="I344" s="743" t="s">
        <v>776</v>
      </c>
      <c r="J344" s="743" t="str">
        <f>VLOOKUP(B344,'Fire EN 54'!$D$5:$I$508,6,0)</f>
        <v>5</v>
      </c>
      <c r="K344" s="753" t="s">
        <v>600</v>
      </c>
      <c r="L344" s="580" t="s">
        <v>626</v>
      </c>
      <c r="M344" s="562">
        <f>VLOOKUP(B344,'Fire EN 54 FX 4,704'!$D$5:$L$500,9,0)</f>
        <v>8531103000</v>
      </c>
      <c r="N344" s="563" t="str">
        <f>VLOOKUP(B344,'Fire EN 54 FX 4,704'!$D$5:$O$500,12,0)</f>
        <v>2.2</v>
      </c>
    </row>
    <row r="345" spans="1:14" s="752" customFormat="1" ht="51" customHeight="1" x14ac:dyDescent="0.2">
      <c r="A345" s="769"/>
      <c r="B345" s="555" t="s">
        <v>548</v>
      </c>
      <c r="C345" s="578" t="s">
        <v>549</v>
      </c>
      <c r="D345" s="578" t="s">
        <v>550</v>
      </c>
      <c r="E345" s="556">
        <f>VLOOKUP(B345,'Fire EN 54'!$D$5:$H$508,5,0)</f>
        <v>2303</v>
      </c>
      <c r="F345" s="575" t="s">
        <v>682</v>
      </c>
      <c r="G345" s="579" t="s">
        <v>3</v>
      </c>
      <c r="H345" s="579"/>
      <c r="I345" s="743" t="s">
        <v>776</v>
      </c>
      <c r="J345" s="743" t="str">
        <f>VLOOKUP(B345,'Fire EN 54'!$D$5:$I$508,6,0)</f>
        <v>5</v>
      </c>
      <c r="K345" s="753" t="s">
        <v>600</v>
      </c>
      <c r="L345" s="580" t="s">
        <v>626</v>
      </c>
      <c r="M345" s="562">
        <f>VLOOKUP(B345,'Fire EN 54 FX 4,704'!$D$5:$L$500,9,0)</f>
        <v>8531103000</v>
      </c>
      <c r="N345" s="563" t="str">
        <f>VLOOKUP(B345,'Fire EN 54 FX 4,704'!$D$5:$O$500,12,0)</f>
        <v>3.456</v>
      </c>
    </row>
    <row r="346" spans="1:14" s="752" customFormat="1" ht="51" customHeight="1" x14ac:dyDescent="0.2">
      <c r="A346" s="769"/>
      <c r="B346" s="555" t="s">
        <v>551</v>
      </c>
      <c r="C346" s="578" t="s">
        <v>552</v>
      </c>
      <c r="D346" s="578" t="s">
        <v>553</v>
      </c>
      <c r="E346" s="556">
        <f>VLOOKUP(B346,'Fire EN 54'!$D$5:$H$508,5,0)</f>
        <v>2882</v>
      </c>
      <c r="F346" s="575" t="s">
        <v>682</v>
      </c>
      <c r="G346" s="579" t="s">
        <v>3</v>
      </c>
      <c r="H346" s="579"/>
      <c r="I346" s="743" t="s">
        <v>776</v>
      </c>
      <c r="J346" s="743" t="str">
        <f>VLOOKUP(B346,'Fire EN 54'!$D$5:$I$508,6,0)</f>
        <v>5</v>
      </c>
      <c r="K346" s="753" t="s">
        <v>600</v>
      </c>
      <c r="L346" s="580" t="s">
        <v>626</v>
      </c>
      <c r="M346" s="562">
        <f>VLOOKUP(B346,'Fire EN 54 FX 4,704'!$D$5:$L$500,9,0)</f>
        <v>8531103000</v>
      </c>
      <c r="N346" s="563" t="str">
        <f>VLOOKUP(B346,'Fire EN 54 FX 4,704'!$D$5:$O$500,12,0)</f>
        <v>3.42</v>
      </c>
    </row>
    <row r="347" spans="1:14" s="752" customFormat="1" ht="51" customHeight="1" x14ac:dyDescent="0.15">
      <c r="A347" s="553"/>
      <c r="B347" s="555" t="s">
        <v>554</v>
      </c>
      <c r="C347" s="578" t="s">
        <v>555</v>
      </c>
      <c r="D347" s="578" t="s">
        <v>556</v>
      </c>
      <c r="E347" s="556">
        <f>VLOOKUP(B347,'Fire EN 54'!$D$5:$H$508,5,0)</f>
        <v>217</v>
      </c>
      <c r="F347" s="575" t="s">
        <v>682</v>
      </c>
      <c r="G347" s="579" t="s">
        <v>3</v>
      </c>
      <c r="H347" s="579"/>
      <c r="I347" s="743" t="s">
        <v>776</v>
      </c>
      <c r="J347" s="743" t="str">
        <f>VLOOKUP(B347,'Fire EN 54'!$D$5:$I$508,6,0)</f>
        <v>5</v>
      </c>
      <c r="K347" s="560" t="s">
        <v>600</v>
      </c>
      <c r="L347" s="580" t="s">
        <v>626</v>
      </c>
      <c r="M347" s="562">
        <f>VLOOKUP(B347,'Fire EN 54 FX 4,704'!$D$5:$L$500,9,0)</f>
        <v>8531900000</v>
      </c>
      <c r="N347" s="563" t="str">
        <f>VLOOKUP(B347,'Fire EN 54 FX 4,704'!$D$5:$O$500,12,0)</f>
        <v>0.1</v>
      </c>
    </row>
    <row r="348" spans="1:14" s="752" customFormat="1" ht="51" customHeight="1" x14ac:dyDescent="0.15">
      <c r="A348" s="553"/>
      <c r="B348" s="555" t="s">
        <v>557</v>
      </c>
      <c r="C348" s="578" t="s">
        <v>558</v>
      </c>
      <c r="D348" s="578" t="s">
        <v>559</v>
      </c>
      <c r="E348" s="556">
        <f>VLOOKUP(B348,'Fire EN 54'!$D$5:$H$508,5,0)</f>
        <v>406</v>
      </c>
      <c r="F348" s="575" t="s">
        <v>682</v>
      </c>
      <c r="G348" s="579" t="s">
        <v>3</v>
      </c>
      <c r="H348" s="579"/>
      <c r="I348" s="743" t="s">
        <v>776</v>
      </c>
      <c r="J348" s="743" t="str">
        <f>VLOOKUP(B348,'Fire EN 54'!$D$5:$I$508,6,0)</f>
        <v>5</v>
      </c>
      <c r="K348" s="560" t="s">
        <v>600</v>
      </c>
      <c r="L348" s="580" t="s">
        <v>626</v>
      </c>
      <c r="M348" s="562">
        <f>VLOOKUP(B348,'Fire EN 54 FX 4,704'!$D$5:$L$500,9,0)</f>
        <v>8531900000</v>
      </c>
      <c r="N348" s="563" t="str">
        <f>VLOOKUP(B348,'Fire EN 54 FX 4,704'!$D$5:$O$500,12,0)</f>
        <v>0.1</v>
      </c>
    </row>
    <row r="349" spans="1:14" s="752" customFormat="1" ht="51" customHeight="1" x14ac:dyDescent="0.15">
      <c r="A349" s="553"/>
      <c r="B349" s="555" t="s">
        <v>560</v>
      </c>
      <c r="C349" s="578" t="s">
        <v>561</v>
      </c>
      <c r="D349" s="578" t="s">
        <v>562</v>
      </c>
      <c r="E349" s="556">
        <f>VLOOKUP(B349,'Fire EN 54'!$D$5:$H$508,5,0)</f>
        <v>145</v>
      </c>
      <c r="F349" s="575" t="s">
        <v>682</v>
      </c>
      <c r="G349" s="579" t="s">
        <v>3</v>
      </c>
      <c r="H349" s="579"/>
      <c r="I349" s="743" t="s">
        <v>776</v>
      </c>
      <c r="J349" s="743" t="str">
        <f>VLOOKUP(B349,'Fire EN 54'!$D$5:$I$508,6,0)</f>
        <v>5</v>
      </c>
      <c r="K349" s="560" t="s">
        <v>600</v>
      </c>
      <c r="L349" s="580" t="s">
        <v>626</v>
      </c>
      <c r="M349" s="562">
        <f>VLOOKUP(B349,'Fire EN 54 FX 4,704'!$D$5:$L$500,9,0)</f>
        <v>3926909790</v>
      </c>
      <c r="N349" s="563" t="str">
        <f>VLOOKUP(B349,'Fire EN 54 FX 4,704'!$D$5:$O$500,12,0)</f>
        <v>0.01</v>
      </c>
    </row>
    <row r="350" spans="1:14" s="56" customFormat="1" ht="13.5" customHeight="1" x14ac:dyDescent="0.2">
      <c r="A350" s="773" t="s">
        <v>563</v>
      </c>
      <c r="B350" s="761"/>
      <c r="C350" s="761"/>
      <c r="D350" s="761"/>
      <c r="E350" s="353"/>
      <c r="F350" s="761"/>
      <c r="G350" s="761"/>
      <c r="H350" s="761"/>
      <c r="I350" s="761"/>
      <c r="J350" s="761"/>
      <c r="K350" s="761"/>
      <c r="L350" s="761"/>
      <c r="M350" s="353"/>
      <c r="N350" s="353"/>
    </row>
    <row r="351" spans="1:14" s="56" customFormat="1" ht="12.75" customHeight="1" x14ac:dyDescent="0.2">
      <c r="A351" s="770" t="s">
        <v>564</v>
      </c>
      <c r="B351" s="771"/>
      <c r="C351" s="771"/>
      <c r="D351" s="771"/>
      <c r="E351" s="352"/>
      <c r="F351" s="772"/>
      <c r="G351" s="772"/>
      <c r="H351" s="772"/>
      <c r="I351" s="772"/>
      <c r="J351" s="772"/>
      <c r="K351" s="772"/>
      <c r="L351" s="772"/>
      <c r="M351" s="352"/>
      <c r="N351" s="352"/>
    </row>
    <row r="352" spans="1:14" s="752" customFormat="1" ht="51" customHeight="1" x14ac:dyDescent="0.15">
      <c r="A352" s="553"/>
      <c r="B352" s="754" t="s">
        <v>1023</v>
      </c>
      <c r="C352" s="578" t="s">
        <v>565</v>
      </c>
      <c r="D352" s="578" t="s">
        <v>566</v>
      </c>
      <c r="E352" s="556">
        <f>VLOOKUP(B352,'Fire EN 54'!$D$5:$H$508,5,0)</f>
        <v>192</v>
      </c>
      <c r="F352" s="566" t="s">
        <v>682</v>
      </c>
      <c r="G352" s="579" t="s">
        <v>3</v>
      </c>
      <c r="H352" s="579"/>
      <c r="I352" s="579"/>
      <c r="J352" s="743" t="str">
        <f>VLOOKUP(B352,'Fire EN 54'!$D$5:$I$508,6,0)</f>
        <v>5</v>
      </c>
      <c r="K352" s="753" t="s">
        <v>600</v>
      </c>
      <c r="L352" s="580" t="s">
        <v>626</v>
      </c>
      <c r="M352" s="562">
        <f>VLOOKUP(B352,'Fire EN 54 FX 4,704'!$D$5:$L$500,9,0)</f>
        <v>8531103000</v>
      </c>
      <c r="N352" s="563" t="str">
        <f>VLOOKUP(B352,'Fire EN 54 FX 4,704'!$D$5:$O$500,12,0)</f>
        <v>0.072</v>
      </c>
    </row>
    <row r="353" spans="1:14" s="752" customFormat="1" ht="51" customHeight="1" x14ac:dyDescent="0.15">
      <c r="A353" s="553"/>
      <c r="B353" s="754" t="s">
        <v>1024</v>
      </c>
      <c r="C353" s="578" t="s">
        <v>567</v>
      </c>
      <c r="D353" s="578" t="s">
        <v>568</v>
      </c>
      <c r="E353" s="556">
        <f>VLOOKUP(B353,'Fire EN 54'!$D$5:$H$508,5,0)</f>
        <v>847</v>
      </c>
      <c r="F353" s="566" t="s">
        <v>682</v>
      </c>
      <c r="G353" s="579" t="s">
        <v>3</v>
      </c>
      <c r="H353" s="579"/>
      <c r="I353" s="579"/>
      <c r="J353" s="743" t="str">
        <f>VLOOKUP(B353,'Fire EN 54'!$D$5:$I$508,6,0)</f>
        <v>5</v>
      </c>
      <c r="K353" s="753" t="s">
        <v>600</v>
      </c>
      <c r="L353" s="580" t="s">
        <v>626</v>
      </c>
      <c r="M353" s="562">
        <f>VLOOKUP(B353,'Fire EN 54 FX 4,704'!$D$5:$L$500,9,0)</f>
        <v>8531103000</v>
      </c>
      <c r="N353" s="563" t="str">
        <f>VLOOKUP(B353,'Fire EN 54 FX 4,704'!$D$5:$O$500,12,0)</f>
        <v>0.1</v>
      </c>
    </row>
    <row r="354" spans="1:14" s="752" customFormat="1" ht="51" customHeight="1" x14ac:dyDescent="0.15">
      <c r="A354" s="553"/>
      <c r="B354" s="754" t="s">
        <v>1025</v>
      </c>
      <c r="C354" s="578" t="s">
        <v>569</v>
      </c>
      <c r="D354" s="578" t="s">
        <v>570</v>
      </c>
      <c r="E354" s="556">
        <f>VLOOKUP(B354,'Fire EN 54'!$D$5:$H$508,5,0)</f>
        <v>332</v>
      </c>
      <c r="F354" s="566" t="s">
        <v>682</v>
      </c>
      <c r="G354" s="579" t="s">
        <v>3</v>
      </c>
      <c r="H354" s="579"/>
      <c r="I354" s="579"/>
      <c r="J354" s="743" t="str">
        <f>VLOOKUP(B354,'Fire EN 54'!$D$5:$I$508,6,0)</f>
        <v>5</v>
      </c>
      <c r="K354" s="753" t="s">
        <v>600</v>
      </c>
      <c r="L354" s="580" t="s">
        <v>626</v>
      </c>
      <c r="M354" s="562">
        <f>VLOOKUP(B354,'Fire EN 54 FX 4,704'!$D$5:$L$500,9,0)</f>
        <v>8531103000</v>
      </c>
      <c r="N354" s="563" t="str">
        <f>VLOOKUP(B354,'Fire EN 54 FX 4,704'!$D$5:$O$500,12,0)</f>
        <v>0.09</v>
      </c>
    </row>
    <row r="355" spans="1:14" s="752" customFormat="1" ht="51" customHeight="1" x14ac:dyDescent="0.15">
      <c r="A355" s="553"/>
      <c r="B355" s="754" t="s">
        <v>1026</v>
      </c>
      <c r="C355" s="578" t="s">
        <v>571</v>
      </c>
      <c r="D355" s="578" t="s">
        <v>143</v>
      </c>
      <c r="E355" s="556">
        <f>VLOOKUP(B355,'Fire EN 54'!$D$5:$H$508,5,0)</f>
        <v>147</v>
      </c>
      <c r="F355" s="566" t="s">
        <v>682</v>
      </c>
      <c r="G355" s="579" t="s">
        <v>3</v>
      </c>
      <c r="H355" s="579"/>
      <c r="I355" s="579"/>
      <c r="J355" s="743" t="str">
        <f>VLOOKUP(B355,'Fire EN 54'!$D$5:$I$508,6,0)</f>
        <v>5</v>
      </c>
      <c r="K355" s="753" t="s">
        <v>600</v>
      </c>
      <c r="L355" s="580" t="s">
        <v>626</v>
      </c>
      <c r="M355" s="562">
        <f>VLOOKUP(B355,'Fire EN 54 FX 4,704'!$D$5:$L$500,9,0)</f>
        <v>8531103000</v>
      </c>
      <c r="N355" s="563" t="str">
        <f>VLOOKUP(B355,'Fire EN 54 FX 4,704'!$D$5:$O$500,12,0)</f>
        <v>0.069</v>
      </c>
    </row>
    <row r="356" spans="1:14" s="752" customFormat="1" ht="51" customHeight="1" x14ac:dyDescent="0.15">
      <c r="A356" s="553"/>
      <c r="B356" s="728" t="s">
        <v>572</v>
      </c>
      <c r="C356" s="728" t="s">
        <v>573</v>
      </c>
      <c r="D356" s="578" t="s">
        <v>566</v>
      </c>
      <c r="E356" s="556">
        <f>VLOOKUP(B356,'Fire EN 54'!$D$5:$H$508,5,0)</f>
        <v>192</v>
      </c>
      <c r="F356" s="566" t="s">
        <v>682</v>
      </c>
      <c r="G356" s="579" t="s">
        <v>3</v>
      </c>
      <c r="H356" s="579"/>
      <c r="I356" s="579"/>
      <c r="J356" s="743" t="str">
        <f>VLOOKUP(B356,'Fire EN 54'!$D$5:$I$508,6,0)</f>
        <v>5</v>
      </c>
      <c r="K356" s="753" t="s">
        <v>600</v>
      </c>
      <c r="L356" s="580" t="s">
        <v>626</v>
      </c>
      <c r="M356" s="562">
        <f>VLOOKUP(B356,'Fire EN 54 FX 4,704'!$D$5:$L$500,9,0)</f>
        <v>8531900000</v>
      </c>
      <c r="N356" s="563" t="str">
        <f>VLOOKUP(B356,'Fire EN 54 FX 4,704'!$D$5:$O$500,12,0)</f>
        <v>0.09</v>
      </c>
    </row>
    <row r="357" spans="1:14" s="752" customFormat="1" ht="51" customHeight="1" x14ac:dyDescent="0.15">
      <c r="A357" s="553"/>
      <c r="B357" s="728" t="s">
        <v>574</v>
      </c>
      <c r="C357" s="728" t="s">
        <v>575</v>
      </c>
      <c r="D357" s="578" t="s">
        <v>568</v>
      </c>
      <c r="E357" s="556">
        <f>VLOOKUP(B357,'Fire EN 54'!$D$5:$H$508,5,0)</f>
        <v>847</v>
      </c>
      <c r="F357" s="566" t="s">
        <v>682</v>
      </c>
      <c r="G357" s="579" t="s">
        <v>3</v>
      </c>
      <c r="H357" s="579"/>
      <c r="I357" s="579"/>
      <c r="J357" s="743" t="str">
        <f>VLOOKUP(B357,'Fire EN 54'!$D$5:$I$508,6,0)</f>
        <v>5</v>
      </c>
      <c r="K357" s="753" t="s">
        <v>600</v>
      </c>
      <c r="L357" s="580" t="s">
        <v>626</v>
      </c>
      <c r="M357" s="562">
        <f>VLOOKUP(B357,'Fire EN 54 FX 4,704'!$D$5:$L$500,9,0)</f>
        <v>8531103000</v>
      </c>
      <c r="N357" s="563" t="str">
        <f>VLOOKUP(B357,'Fire EN 54 FX 4,704'!$D$5:$O$500,12,0)</f>
        <v>0.09</v>
      </c>
    </row>
    <row r="358" spans="1:14" s="752" customFormat="1" ht="51" customHeight="1" x14ac:dyDescent="0.15">
      <c r="A358" s="553"/>
      <c r="B358" s="728" t="s">
        <v>576</v>
      </c>
      <c r="C358" s="728" t="s">
        <v>577</v>
      </c>
      <c r="D358" s="578" t="s">
        <v>570</v>
      </c>
      <c r="E358" s="556">
        <f>VLOOKUP(B358,'Fire EN 54'!$D$5:$H$508,5,0)</f>
        <v>332</v>
      </c>
      <c r="F358" s="566" t="s">
        <v>682</v>
      </c>
      <c r="G358" s="579" t="s">
        <v>3</v>
      </c>
      <c r="H358" s="579"/>
      <c r="I358" s="579"/>
      <c r="J358" s="743" t="str">
        <f>VLOOKUP(B358,'Fire EN 54'!$D$5:$I$508,6,0)</f>
        <v>5</v>
      </c>
      <c r="K358" s="753" t="s">
        <v>600</v>
      </c>
      <c r="L358" s="580" t="s">
        <v>626</v>
      </c>
      <c r="M358" s="562">
        <f>VLOOKUP(B358,'Fire EN 54 FX 4,704'!$D$5:$L$500,9,0)</f>
        <v>8531103000</v>
      </c>
      <c r="N358" s="563" t="str">
        <f>VLOOKUP(B358,'Fire EN 54 FX 4,704'!$D$5:$O$500,12,0)</f>
        <v>0.091</v>
      </c>
    </row>
    <row r="359" spans="1:14" s="752" customFormat="1" ht="51" customHeight="1" x14ac:dyDescent="0.15">
      <c r="A359" s="553"/>
      <c r="B359" s="728" t="s">
        <v>578</v>
      </c>
      <c r="C359" s="728" t="s">
        <v>579</v>
      </c>
      <c r="D359" s="578" t="s">
        <v>143</v>
      </c>
      <c r="E359" s="556">
        <f>VLOOKUP(B359,'Fire EN 54'!$D$5:$H$508,5,0)</f>
        <v>147</v>
      </c>
      <c r="F359" s="566" t="s">
        <v>682</v>
      </c>
      <c r="G359" s="579" t="s">
        <v>3</v>
      </c>
      <c r="H359" s="579"/>
      <c r="I359" s="579"/>
      <c r="J359" s="743" t="str">
        <f>VLOOKUP(B359,'Fire EN 54'!$D$5:$I$508,6,0)</f>
        <v>5</v>
      </c>
      <c r="K359" s="753" t="s">
        <v>600</v>
      </c>
      <c r="L359" s="580" t="s">
        <v>626</v>
      </c>
      <c r="M359" s="562">
        <f>VLOOKUP(B359,'Fire EN 54 FX 4,704'!$D$5:$L$500,9,0)</f>
        <v>8531103000</v>
      </c>
      <c r="N359" s="563" t="str">
        <f>VLOOKUP(B359,'Fire EN 54 FX 4,704'!$D$5:$O$500,12,0)</f>
        <v>0.099</v>
      </c>
    </row>
    <row r="360" spans="1:14" s="56" customFormat="1" ht="19.5" customHeight="1" x14ac:dyDescent="0.2">
      <c r="A360" s="773" t="s">
        <v>580</v>
      </c>
      <c r="B360" s="761"/>
      <c r="C360" s="761"/>
      <c r="D360" s="761"/>
      <c r="E360" s="353"/>
      <c r="F360" s="761"/>
      <c r="G360" s="761"/>
      <c r="H360" s="761"/>
      <c r="I360" s="761"/>
      <c r="J360" s="761"/>
      <c r="K360" s="761"/>
      <c r="L360" s="761"/>
      <c r="M360" s="353"/>
      <c r="N360" s="353"/>
    </row>
    <row r="361" spans="1:14" s="56" customFormat="1" ht="16.5" customHeight="1" x14ac:dyDescent="0.2">
      <c r="A361" s="770" t="s">
        <v>651</v>
      </c>
      <c r="B361" s="771"/>
      <c r="C361" s="771"/>
      <c r="D361" s="771"/>
      <c r="E361" s="352"/>
      <c r="F361" s="772"/>
      <c r="G361" s="772"/>
      <c r="H361" s="772"/>
      <c r="I361" s="772"/>
      <c r="J361" s="772"/>
      <c r="K361" s="772"/>
      <c r="L361" s="772"/>
      <c r="M361" s="352"/>
      <c r="N361" s="352"/>
    </row>
    <row r="362" spans="1:14" s="752" customFormat="1" ht="51" customHeight="1" x14ac:dyDescent="0.15">
      <c r="A362" s="755"/>
      <c r="B362" s="756" t="s">
        <v>581</v>
      </c>
      <c r="C362" s="578" t="s">
        <v>582</v>
      </c>
      <c r="D362" s="578" t="s">
        <v>783</v>
      </c>
      <c r="E362" s="556">
        <f>VLOOKUP(B362,'Fire EN 54'!$D$5:$H$508,5,0)</f>
        <v>177</v>
      </c>
      <c r="F362" s="575" t="s">
        <v>682</v>
      </c>
      <c r="G362" s="579" t="s">
        <v>3</v>
      </c>
      <c r="H362" s="579"/>
      <c r="I362" s="743" t="s">
        <v>776</v>
      </c>
      <c r="J362" s="743" t="str">
        <f>VLOOKUP(B362,'Fire EN 54'!$D$5:$I$508,6,0)</f>
        <v>3</v>
      </c>
      <c r="K362" s="753" t="s">
        <v>600</v>
      </c>
      <c r="L362" s="757" t="s">
        <v>626</v>
      </c>
      <c r="M362" s="562">
        <f>VLOOKUP(B362,'Fire EN 54 FX 4,704'!$D$5:$L$500,9,0)</f>
        <v>8536501999</v>
      </c>
      <c r="N362" s="563" t="str">
        <f>VLOOKUP(B362,'Fire EN 54 FX 4,704'!$D$5:$O$500,12,0)</f>
        <v>0.249</v>
      </c>
    </row>
    <row r="363" spans="1:14" s="752" customFormat="1" ht="51" customHeight="1" x14ac:dyDescent="0.15">
      <c r="A363" s="758"/>
      <c r="B363" s="756" t="s">
        <v>583</v>
      </c>
      <c r="C363" s="578" t="s">
        <v>584</v>
      </c>
      <c r="D363" s="578" t="s">
        <v>784</v>
      </c>
      <c r="E363" s="556">
        <f>VLOOKUP(B363,'Fire EN 54'!$D$5:$H$508,5,0)</f>
        <v>177</v>
      </c>
      <c r="F363" s="575" t="s">
        <v>682</v>
      </c>
      <c r="G363" s="579" t="s">
        <v>3</v>
      </c>
      <c r="H363" s="579"/>
      <c r="I363" s="743" t="s">
        <v>776</v>
      </c>
      <c r="J363" s="743" t="str">
        <f>VLOOKUP(B363,'Fire EN 54'!$D$5:$I$508,6,0)</f>
        <v>3</v>
      </c>
      <c r="K363" s="753" t="s">
        <v>600</v>
      </c>
      <c r="L363" s="757" t="s">
        <v>626</v>
      </c>
      <c r="M363" s="562">
        <f>VLOOKUP(B363,'Fire EN 54 FX 4,704'!$D$5:$L$500,9,0)</f>
        <v>8536501999</v>
      </c>
      <c r="N363" s="563" t="str">
        <f>VLOOKUP(B363,'Fire EN 54 FX 4,704'!$D$5:$O$500,12,0)</f>
        <v>0.27</v>
      </c>
    </row>
    <row r="364" spans="1:14" ht="13.5" thickBot="1" x14ac:dyDescent="0.2">
      <c r="A364" s="543" t="s">
        <v>585</v>
      </c>
      <c r="B364" s="544"/>
      <c r="C364" s="544"/>
      <c r="D364" s="544"/>
      <c r="E364" s="544"/>
      <c r="F364" s="544"/>
      <c r="G364" s="544"/>
      <c r="H364" s="544"/>
      <c r="I364" s="544"/>
      <c r="J364" s="544"/>
      <c r="K364" s="544"/>
      <c r="L364" s="544"/>
      <c r="M364" s="544"/>
      <c r="N364" s="545"/>
    </row>
    <row r="365" spans="1:14" x14ac:dyDescent="0.15">
      <c r="A365" s="82"/>
      <c r="B365" s="80"/>
      <c r="C365" s="83"/>
      <c r="D365" s="546"/>
      <c r="E365" s="547"/>
      <c r="F365" s="547"/>
      <c r="G365" s="70"/>
      <c r="H365" s="70"/>
      <c r="I365" s="70"/>
      <c r="J365" s="70"/>
      <c r="K365" s="70"/>
      <c r="L365" s="81"/>
      <c r="M365" s="81"/>
    </row>
    <row r="366" spans="1:14" x14ac:dyDescent="0.15">
      <c r="A366" s="44" t="s">
        <v>586</v>
      </c>
      <c r="B366" s="74"/>
      <c r="C366" s="1"/>
      <c r="G366" s="71"/>
      <c r="H366" s="71"/>
      <c r="I366" s="71"/>
      <c r="J366" s="71"/>
      <c r="K366" s="71"/>
      <c r="L366" s="4"/>
      <c r="M366" s="4"/>
    </row>
    <row r="367" spans="1:14" x14ac:dyDescent="0.15">
      <c r="A367" s="43" t="s">
        <v>587</v>
      </c>
      <c r="B367" s="74"/>
      <c r="C367" s="1"/>
      <c r="G367" s="71"/>
      <c r="H367" s="71"/>
      <c r="I367" s="71"/>
      <c r="J367" s="71"/>
      <c r="K367" s="71"/>
      <c r="L367" s="4"/>
      <c r="M367" s="4"/>
    </row>
    <row r="368" spans="1:14" x14ac:dyDescent="0.15">
      <c r="A368" s="43" t="s">
        <v>588</v>
      </c>
      <c r="B368" s="74"/>
      <c r="C368" s="1"/>
    </row>
    <row r="369" spans="1:13" x14ac:dyDescent="0.15">
      <c r="A369" s="43" t="s">
        <v>589</v>
      </c>
      <c r="B369" s="550"/>
      <c r="C369" s="75"/>
    </row>
    <row r="370" spans="1:13" x14ac:dyDescent="0.15">
      <c r="A370" s="43" t="s">
        <v>590</v>
      </c>
      <c r="B370" s="550"/>
      <c r="C370" s="75"/>
      <c r="D370" s="551"/>
      <c r="E370" s="552"/>
      <c r="F370" s="552"/>
      <c r="G370" s="73"/>
      <c r="H370" s="73"/>
      <c r="I370" s="73"/>
      <c r="J370" s="73"/>
      <c r="K370" s="73"/>
      <c r="L370" s="6"/>
      <c r="M370" s="6"/>
    </row>
    <row r="371" spans="1:13" x14ac:dyDescent="0.15">
      <c r="A371" s="43" t="s">
        <v>591</v>
      </c>
      <c r="B371" s="74"/>
      <c r="C371" s="1"/>
      <c r="G371" s="71"/>
      <c r="H371" s="71"/>
      <c r="I371" s="71"/>
      <c r="J371" s="71"/>
      <c r="K371" s="71"/>
      <c r="L371" s="4"/>
      <c r="M371" s="4"/>
    </row>
    <row r="372" spans="1:13" x14ac:dyDescent="0.15">
      <c r="B372" s="74"/>
      <c r="C372" s="1"/>
      <c r="G372" s="71"/>
      <c r="H372" s="71"/>
      <c r="I372" s="71"/>
      <c r="J372" s="71"/>
      <c r="K372" s="71"/>
      <c r="L372" s="4"/>
      <c r="M372" s="4"/>
    </row>
    <row r="373" spans="1:13" x14ac:dyDescent="0.15">
      <c r="B373" s="74"/>
      <c r="C373" s="1"/>
      <c r="G373" s="71"/>
      <c r="H373" s="71"/>
      <c r="I373" s="71"/>
      <c r="J373" s="71"/>
      <c r="K373" s="71"/>
      <c r="L373" s="4"/>
      <c r="M373" s="4"/>
    </row>
    <row r="374" spans="1:13" x14ac:dyDescent="0.15">
      <c r="B374" s="74"/>
      <c r="C374" s="1"/>
      <c r="G374" s="71"/>
      <c r="H374" s="71"/>
      <c r="I374" s="71"/>
      <c r="J374" s="71"/>
      <c r="K374" s="71"/>
      <c r="L374" s="4"/>
      <c r="M374" s="4"/>
    </row>
    <row r="375" spans="1:13" x14ac:dyDescent="0.15">
      <c r="B375" s="74"/>
      <c r="C375" s="1"/>
      <c r="G375" s="71"/>
      <c r="H375" s="71"/>
      <c r="I375" s="71"/>
      <c r="J375" s="71"/>
      <c r="K375" s="71"/>
      <c r="L375" s="4"/>
      <c r="M375" s="4"/>
    </row>
  </sheetData>
  <sheetProtection algorithmName="SHA-512" hashValue="IRf4dsMHyHMBTc2wP70Qid0+cbR5L4AaQ8yH3RJAFOo4wPDFZWKnDORZY6LYnnAPNyGnfZaJgMNNn8nnC4kUBQ==" saltValue="GNhu4+jBjoxoOcSULBMpNQ==" spinCount="100000" sheet="1" sort="0" autoFilter="0"/>
  <mergeCells count="113">
    <mergeCell ref="A17:D17"/>
    <mergeCell ref="F17:L17"/>
    <mergeCell ref="I150:I152"/>
    <mergeCell ref="A135:A148"/>
    <mergeCell ref="A150:A152"/>
    <mergeCell ref="A134:D134"/>
    <mergeCell ref="F134:L134"/>
    <mergeCell ref="A107:D107"/>
    <mergeCell ref="A3:D3"/>
    <mergeCell ref="F3:L3"/>
    <mergeCell ref="A8:D8"/>
    <mergeCell ref="F8:L8"/>
    <mergeCell ref="A9:D9"/>
    <mergeCell ref="F9:L9"/>
    <mergeCell ref="F67:L67"/>
    <mergeCell ref="A67:D67"/>
    <mergeCell ref="A71:D71"/>
    <mergeCell ref="F71:L71"/>
    <mergeCell ref="A52:D52"/>
    <mergeCell ref="F52:L52"/>
    <mergeCell ref="A58:D58"/>
    <mergeCell ref="F58:L58"/>
    <mergeCell ref="A63:D63"/>
    <mergeCell ref="F63:L63"/>
    <mergeCell ref="A20:D20"/>
    <mergeCell ref="F20:L20"/>
    <mergeCell ref="A33:D33"/>
    <mergeCell ref="F33:L33"/>
    <mergeCell ref="A36:D36"/>
    <mergeCell ref="F36:L36"/>
    <mergeCell ref="A73:D73"/>
    <mergeCell ref="F73:L73"/>
    <mergeCell ref="F149:L149"/>
    <mergeCell ref="A149:D149"/>
    <mergeCell ref="F107:L107"/>
    <mergeCell ref="F123:L123"/>
    <mergeCell ref="A123:D123"/>
    <mergeCell ref="A124:D124"/>
    <mergeCell ref="F124:L124"/>
    <mergeCell ref="F343:L343"/>
    <mergeCell ref="A343:D343"/>
    <mergeCell ref="A350:D350"/>
    <mergeCell ref="F350:L350"/>
    <mergeCell ref="F351:L351"/>
    <mergeCell ref="A351:D351"/>
    <mergeCell ref="A360:D360"/>
    <mergeCell ref="F360:L360"/>
    <mergeCell ref="F361:L361"/>
    <mergeCell ref="A361:D361"/>
    <mergeCell ref="A275:D275"/>
    <mergeCell ref="F275:L275"/>
    <mergeCell ref="F279:L279"/>
    <mergeCell ref="A279:D279"/>
    <mergeCell ref="A280:D280"/>
    <mergeCell ref="F280:L280"/>
    <mergeCell ref="F297:L297"/>
    <mergeCell ref="A297:D297"/>
    <mergeCell ref="A308:D308"/>
    <mergeCell ref="F308:L308"/>
    <mergeCell ref="F240:L240"/>
    <mergeCell ref="A240:D240"/>
    <mergeCell ref="A253:D253"/>
    <mergeCell ref="F253:L253"/>
    <mergeCell ref="F259:L259"/>
    <mergeCell ref="A259:D259"/>
    <mergeCell ref="A261:D261"/>
    <mergeCell ref="F261:L261"/>
    <mergeCell ref="F274:L274"/>
    <mergeCell ref="A274:D274"/>
    <mergeCell ref="A231:D231"/>
    <mergeCell ref="F231:L231"/>
    <mergeCell ref="A162:D162"/>
    <mergeCell ref="F162:L162"/>
    <mergeCell ref="A175:D175"/>
    <mergeCell ref="F175:L175"/>
    <mergeCell ref="A203:D203"/>
    <mergeCell ref="F203:L203"/>
    <mergeCell ref="A222:D222"/>
    <mergeCell ref="F222:L222"/>
    <mergeCell ref="I156:I158"/>
    <mergeCell ref="I159:I160"/>
    <mergeCell ref="A159:A160"/>
    <mergeCell ref="A156:A158"/>
    <mergeCell ref="F202:L202"/>
    <mergeCell ref="A202:D202"/>
    <mergeCell ref="A227:D227"/>
    <mergeCell ref="F227:L227"/>
    <mergeCell ref="F228:L228"/>
    <mergeCell ref="A228:D228"/>
    <mergeCell ref="A12:D12"/>
    <mergeCell ref="F12:L12"/>
    <mergeCell ref="I154:I155"/>
    <mergeCell ref="A154:A155"/>
    <mergeCell ref="A2:L2"/>
    <mergeCell ref="A344:A346"/>
    <mergeCell ref="A74:D74"/>
    <mergeCell ref="F74:L74"/>
    <mergeCell ref="F79:L79"/>
    <mergeCell ref="A79:D79"/>
    <mergeCell ref="A87:D87"/>
    <mergeCell ref="F87:L87"/>
    <mergeCell ref="A97:D97"/>
    <mergeCell ref="F97:L97"/>
    <mergeCell ref="F98:L98"/>
    <mergeCell ref="A98:D98"/>
    <mergeCell ref="F178:L178"/>
    <mergeCell ref="A178:D178"/>
    <mergeCell ref="A187:D187"/>
    <mergeCell ref="F187:L187"/>
    <mergeCell ref="F188:L188"/>
    <mergeCell ref="A188:D188"/>
    <mergeCell ref="A193:D193"/>
    <mergeCell ref="F193:L193"/>
  </mergeCells>
  <phoneticPr fontId="51" type="noConversion"/>
  <pageMargins left="0.70866141732283472" right="0.70866141732283472" top="0.74803149606299213" bottom="0.74803149606299213" header="0.31496062992125984" footer="0.31496062992125984"/>
  <pageSetup paperSize="9" scale="55" orientation="portrait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47"/>
  <sheetViews>
    <sheetView topLeftCell="A20" zoomScale="130" zoomScaleNormal="130" workbookViewId="0">
      <selection activeCell="B28" sqref="B28"/>
    </sheetView>
  </sheetViews>
  <sheetFormatPr defaultRowHeight="12.75" x14ac:dyDescent="0.2"/>
  <cols>
    <col min="1" max="1" width="15" customWidth="1"/>
    <col min="2" max="2" width="16.28515625" customWidth="1"/>
    <col min="3" max="3" width="52.28515625" customWidth="1"/>
    <col min="4" max="4" width="20" hidden="1" customWidth="1"/>
    <col min="5" max="5" width="20.28515625" hidden="1" customWidth="1"/>
    <col min="6" max="6" width="19.7109375" customWidth="1"/>
    <col min="7" max="7" width="13.5703125" customWidth="1"/>
    <col min="8" max="8" width="45.28515625" customWidth="1"/>
    <col min="12" max="12" width="15" customWidth="1"/>
    <col min="16" max="16" width="11.28515625" bestFit="1" customWidth="1"/>
    <col min="17" max="17" width="13.7109375" customWidth="1"/>
    <col min="19" max="19" width="12.140625" customWidth="1"/>
  </cols>
  <sheetData>
    <row r="1" spans="1:17" ht="9" customHeight="1" x14ac:dyDescent="0.2">
      <c r="A1" s="76"/>
      <c r="B1" s="7"/>
      <c r="C1" s="2"/>
      <c r="D1" s="3"/>
      <c r="E1" s="3"/>
      <c r="F1" s="3"/>
      <c r="G1" s="3"/>
    </row>
    <row r="2" spans="1:17" ht="12.75" customHeight="1" x14ac:dyDescent="0.2">
      <c r="A2" s="783" t="s">
        <v>949</v>
      </c>
      <c r="B2" s="783"/>
      <c r="C2" s="783"/>
      <c r="D2" s="783"/>
      <c r="E2" s="783"/>
      <c r="F2" s="783"/>
      <c r="G2" s="783"/>
      <c r="H2" s="783"/>
    </row>
    <row r="3" spans="1:17" ht="41.25" customHeight="1" x14ac:dyDescent="0.2">
      <c r="A3" s="784"/>
      <c r="B3" s="784"/>
      <c r="C3" s="784"/>
      <c r="D3" s="784"/>
      <c r="E3" s="784"/>
      <c r="F3" s="784"/>
      <c r="G3" s="784"/>
      <c r="H3" s="784"/>
    </row>
    <row r="4" spans="1:17" ht="25.5" x14ac:dyDescent="0.2">
      <c r="A4" s="77" t="s">
        <v>0</v>
      </c>
      <c r="B4" s="77" t="s">
        <v>1</v>
      </c>
      <c r="C4" s="77" t="s">
        <v>2</v>
      </c>
      <c r="D4" s="78" t="s">
        <v>757</v>
      </c>
      <c r="E4" s="78" t="s">
        <v>2593</v>
      </c>
      <c r="F4" s="78" t="s">
        <v>757</v>
      </c>
      <c r="G4" s="79" t="s">
        <v>758</v>
      </c>
      <c r="H4" s="78" t="s">
        <v>882</v>
      </c>
    </row>
    <row r="5" spans="1:17" x14ac:dyDescent="0.2">
      <c r="A5" s="785"/>
      <c r="B5" s="785"/>
      <c r="C5" s="785"/>
      <c r="D5" s="785"/>
      <c r="E5" s="785"/>
      <c r="F5" s="785"/>
      <c r="G5" s="785"/>
      <c r="H5" s="785"/>
    </row>
    <row r="6" spans="1:17" ht="16.5" customHeight="1" x14ac:dyDescent="0.2">
      <c r="A6" s="301" t="s">
        <v>1041</v>
      </c>
      <c r="B6" s="302" t="s">
        <v>883</v>
      </c>
      <c r="C6" s="302" t="s">
        <v>884</v>
      </c>
      <c r="D6" s="249">
        <v>4191</v>
      </c>
      <c r="E6" s="249">
        <f>D6/4.165</f>
        <v>1006.2424969987995</v>
      </c>
      <c r="F6" s="249">
        <f>ROUND(ROUND(E6*4.704,2),0)</f>
        <v>4733</v>
      </c>
      <c r="G6" s="249" t="s">
        <v>682</v>
      </c>
      <c r="H6" s="249"/>
      <c r="O6" s="90"/>
    </row>
    <row r="7" spans="1:17" x14ac:dyDescent="0.2">
      <c r="A7" s="301" t="s">
        <v>1042</v>
      </c>
      <c r="B7" s="302" t="s">
        <v>885</v>
      </c>
      <c r="C7" s="302" t="s">
        <v>886</v>
      </c>
      <c r="D7" s="249">
        <v>5272</v>
      </c>
      <c r="E7" s="249">
        <f t="shared" ref="E7:E41" si="0">D7/4.165</f>
        <v>1265.7863145258102</v>
      </c>
      <c r="F7" s="249">
        <f t="shared" ref="F7:F41" si="1">ROUND(ROUND(E7*4.704,2),0)</f>
        <v>5954</v>
      </c>
      <c r="G7" s="249" t="s">
        <v>682</v>
      </c>
      <c r="H7" s="249"/>
      <c r="O7" s="91"/>
    </row>
    <row r="8" spans="1:17" x14ac:dyDescent="0.2">
      <c r="A8" s="301" t="s">
        <v>1043</v>
      </c>
      <c r="B8" s="302" t="s">
        <v>887</v>
      </c>
      <c r="C8" s="251" t="s">
        <v>888</v>
      </c>
      <c r="D8" s="249">
        <v>1993</v>
      </c>
      <c r="E8" s="249">
        <f t="shared" si="0"/>
        <v>478.51140456182475</v>
      </c>
      <c r="F8" s="249">
        <f t="shared" si="1"/>
        <v>2251</v>
      </c>
      <c r="G8" s="249" t="s">
        <v>682</v>
      </c>
      <c r="H8" s="249"/>
      <c r="O8" s="90"/>
    </row>
    <row r="9" spans="1:17" x14ac:dyDescent="0.2">
      <c r="A9" s="301" t="s">
        <v>1044</v>
      </c>
      <c r="B9" s="302" t="s">
        <v>889</v>
      </c>
      <c r="C9" s="302" t="s">
        <v>890</v>
      </c>
      <c r="D9" s="249">
        <v>893</v>
      </c>
      <c r="E9" s="249">
        <f t="shared" si="0"/>
        <v>214.40576230492198</v>
      </c>
      <c r="F9" s="249">
        <f t="shared" si="1"/>
        <v>1009</v>
      </c>
      <c r="G9" s="249" t="s">
        <v>682</v>
      </c>
      <c r="H9" s="249"/>
      <c r="O9" s="90"/>
    </row>
    <row r="10" spans="1:17" x14ac:dyDescent="0.2">
      <c r="A10" s="301" t="s">
        <v>1045</v>
      </c>
      <c r="B10" s="303" t="s">
        <v>891</v>
      </c>
      <c r="C10" s="302" t="s">
        <v>892</v>
      </c>
      <c r="D10" s="249">
        <v>2328</v>
      </c>
      <c r="E10" s="249">
        <f t="shared" si="0"/>
        <v>558.94357743097237</v>
      </c>
      <c r="F10" s="249">
        <f t="shared" si="1"/>
        <v>2629</v>
      </c>
      <c r="G10" s="249" t="s">
        <v>682</v>
      </c>
      <c r="H10" s="249"/>
      <c r="O10" s="90"/>
    </row>
    <row r="11" spans="1:17" ht="21" x14ac:dyDescent="0.2">
      <c r="A11" s="301" t="s">
        <v>1046</v>
      </c>
      <c r="B11" s="302" t="s">
        <v>893</v>
      </c>
      <c r="C11" s="302" t="s">
        <v>894</v>
      </c>
      <c r="D11" s="249">
        <v>93</v>
      </c>
      <c r="E11" s="249">
        <f t="shared" si="0"/>
        <v>22.328931572629052</v>
      </c>
      <c r="F11" s="249">
        <f t="shared" si="1"/>
        <v>105</v>
      </c>
      <c r="G11" s="249" t="s">
        <v>682</v>
      </c>
      <c r="H11" s="88" t="s">
        <v>719</v>
      </c>
      <c r="O11" s="91"/>
    </row>
    <row r="12" spans="1:17" ht="21" x14ac:dyDescent="0.2">
      <c r="A12" s="301" t="s">
        <v>1047</v>
      </c>
      <c r="B12" s="302" t="s">
        <v>895</v>
      </c>
      <c r="C12" s="302" t="s">
        <v>896</v>
      </c>
      <c r="D12" s="249">
        <v>93</v>
      </c>
      <c r="E12" s="249">
        <f t="shared" si="0"/>
        <v>22.328931572629052</v>
      </c>
      <c r="F12" s="249">
        <f t="shared" si="1"/>
        <v>105</v>
      </c>
      <c r="G12" s="249" t="s">
        <v>682</v>
      </c>
      <c r="H12" s="88" t="s">
        <v>1036</v>
      </c>
      <c r="M12" s="90"/>
    </row>
    <row r="13" spans="1:17" ht="21" x14ac:dyDescent="0.2">
      <c r="A13" s="301" t="s">
        <v>1048</v>
      </c>
      <c r="B13" s="302" t="s">
        <v>897</v>
      </c>
      <c r="C13" s="302" t="s">
        <v>898</v>
      </c>
      <c r="D13" s="249">
        <v>93</v>
      </c>
      <c r="E13" s="249">
        <f t="shared" si="0"/>
        <v>22.328931572629052</v>
      </c>
      <c r="F13" s="249">
        <f t="shared" si="1"/>
        <v>105</v>
      </c>
      <c r="G13" s="249" t="s">
        <v>682</v>
      </c>
      <c r="H13" s="88" t="s">
        <v>1036</v>
      </c>
    </row>
    <row r="14" spans="1:17" ht="21" x14ac:dyDescent="0.2">
      <c r="A14" s="301" t="s">
        <v>1049</v>
      </c>
      <c r="B14" s="302" t="s">
        <v>899</v>
      </c>
      <c r="C14" s="302" t="s">
        <v>900</v>
      </c>
      <c r="D14" s="249">
        <v>93</v>
      </c>
      <c r="E14" s="249">
        <f t="shared" si="0"/>
        <v>22.328931572629052</v>
      </c>
      <c r="F14" s="249">
        <f t="shared" si="1"/>
        <v>105</v>
      </c>
      <c r="G14" s="249" t="s">
        <v>682</v>
      </c>
      <c r="H14" s="88" t="s">
        <v>1036</v>
      </c>
    </row>
    <row r="15" spans="1:17" ht="21" x14ac:dyDescent="0.2">
      <c r="A15" s="301" t="s">
        <v>1050</v>
      </c>
      <c r="B15" s="302" t="s">
        <v>901</v>
      </c>
      <c r="C15" s="302" t="s">
        <v>902</v>
      </c>
      <c r="D15" s="249">
        <v>93</v>
      </c>
      <c r="E15" s="249">
        <f t="shared" si="0"/>
        <v>22.328931572629052</v>
      </c>
      <c r="F15" s="249">
        <f t="shared" si="1"/>
        <v>105</v>
      </c>
      <c r="G15" s="249" t="s">
        <v>682</v>
      </c>
      <c r="H15" s="88" t="s">
        <v>1036</v>
      </c>
      <c r="Q15" s="90"/>
    </row>
    <row r="16" spans="1:17" ht="21" x14ac:dyDescent="0.2">
      <c r="A16" s="301" t="s">
        <v>1051</v>
      </c>
      <c r="B16" s="302" t="s">
        <v>903</v>
      </c>
      <c r="C16" s="302" t="s">
        <v>904</v>
      </c>
      <c r="D16" s="249">
        <v>93</v>
      </c>
      <c r="E16" s="249">
        <f t="shared" si="0"/>
        <v>22.328931572629052</v>
      </c>
      <c r="F16" s="249">
        <f t="shared" si="1"/>
        <v>105</v>
      </c>
      <c r="G16" s="249" t="s">
        <v>682</v>
      </c>
      <c r="H16" s="88" t="s">
        <v>1036</v>
      </c>
    </row>
    <row r="17" spans="1:13" ht="21" x14ac:dyDescent="0.2">
      <c r="A17" s="301" t="s">
        <v>1052</v>
      </c>
      <c r="B17" s="302" t="s">
        <v>905</v>
      </c>
      <c r="C17" s="302" t="s">
        <v>906</v>
      </c>
      <c r="D17" s="249">
        <v>93</v>
      </c>
      <c r="E17" s="249">
        <f t="shared" si="0"/>
        <v>22.328931572629052</v>
      </c>
      <c r="F17" s="249">
        <f t="shared" si="1"/>
        <v>105</v>
      </c>
      <c r="G17" s="249" t="s">
        <v>682</v>
      </c>
      <c r="H17" s="88" t="s">
        <v>1036</v>
      </c>
    </row>
    <row r="18" spans="1:13" ht="21" x14ac:dyDescent="0.2">
      <c r="A18" s="301" t="s">
        <v>1053</v>
      </c>
      <c r="B18" s="302" t="s">
        <v>907</v>
      </c>
      <c r="C18" s="302" t="s">
        <v>908</v>
      </c>
      <c r="D18" s="249">
        <v>93</v>
      </c>
      <c r="E18" s="249">
        <f t="shared" si="0"/>
        <v>22.328931572629052</v>
      </c>
      <c r="F18" s="249">
        <f t="shared" si="1"/>
        <v>105</v>
      </c>
      <c r="G18" s="249" t="s">
        <v>682</v>
      </c>
      <c r="H18" s="88" t="s">
        <v>1036</v>
      </c>
    </row>
    <row r="19" spans="1:13" ht="21" x14ac:dyDescent="0.2">
      <c r="A19" s="301" t="s">
        <v>1054</v>
      </c>
      <c r="B19" s="302" t="s">
        <v>909</v>
      </c>
      <c r="C19" s="302" t="s">
        <v>910</v>
      </c>
      <c r="D19" s="249">
        <v>93</v>
      </c>
      <c r="E19" s="249">
        <f t="shared" si="0"/>
        <v>22.328931572629052</v>
      </c>
      <c r="F19" s="249">
        <f t="shared" si="1"/>
        <v>105</v>
      </c>
      <c r="G19" s="249" t="s">
        <v>682</v>
      </c>
      <c r="H19" s="88" t="s">
        <v>1036</v>
      </c>
    </row>
    <row r="20" spans="1:13" ht="21" x14ac:dyDescent="0.2">
      <c r="A20" s="301" t="s">
        <v>1055</v>
      </c>
      <c r="B20" s="302" t="s">
        <v>911</v>
      </c>
      <c r="C20" s="302" t="s">
        <v>912</v>
      </c>
      <c r="D20" s="249">
        <v>93</v>
      </c>
      <c r="E20" s="249">
        <f t="shared" si="0"/>
        <v>22.328931572629052</v>
      </c>
      <c r="F20" s="249">
        <f t="shared" si="1"/>
        <v>105</v>
      </c>
      <c r="G20" s="249" t="s">
        <v>682</v>
      </c>
      <c r="H20" s="88" t="s">
        <v>1036</v>
      </c>
    </row>
    <row r="21" spans="1:13" ht="21" x14ac:dyDescent="0.2">
      <c r="A21" s="301" t="s">
        <v>1056</v>
      </c>
      <c r="B21" s="302" t="s">
        <v>913</v>
      </c>
      <c r="C21" s="302" t="s">
        <v>914</v>
      </c>
      <c r="D21" s="249">
        <v>93</v>
      </c>
      <c r="E21" s="249">
        <f t="shared" si="0"/>
        <v>22.328931572629052</v>
      </c>
      <c r="F21" s="249">
        <f t="shared" si="1"/>
        <v>105</v>
      </c>
      <c r="G21" s="249" t="s">
        <v>682</v>
      </c>
      <c r="H21" s="88" t="s">
        <v>1036</v>
      </c>
    </row>
    <row r="22" spans="1:13" ht="21" x14ac:dyDescent="0.2">
      <c r="A22" s="301" t="s">
        <v>1057</v>
      </c>
      <c r="B22" s="302" t="s">
        <v>915</v>
      </c>
      <c r="C22" s="302" t="s">
        <v>916</v>
      </c>
      <c r="D22" s="249">
        <v>93</v>
      </c>
      <c r="E22" s="249">
        <f t="shared" si="0"/>
        <v>22.328931572629052</v>
      </c>
      <c r="F22" s="249">
        <f t="shared" si="1"/>
        <v>105</v>
      </c>
      <c r="G22" s="249" t="s">
        <v>682</v>
      </c>
      <c r="H22" s="88" t="s">
        <v>1036</v>
      </c>
    </row>
    <row r="23" spans="1:13" ht="21" x14ac:dyDescent="0.2">
      <c r="A23" s="301" t="s">
        <v>1058</v>
      </c>
      <c r="B23" s="302" t="s">
        <v>917</v>
      </c>
      <c r="C23" s="302" t="s">
        <v>918</v>
      </c>
      <c r="D23" s="249">
        <v>93</v>
      </c>
      <c r="E23" s="249">
        <f t="shared" si="0"/>
        <v>22.328931572629052</v>
      </c>
      <c r="F23" s="249">
        <f t="shared" si="1"/>
        <v>105</v>
      </c>
      <c r="G23" s="249" t="s">
        <v>682</v>
      </c>
      <c r="H23" s="88" t="s">
        <v>1036</v>
      </c>
    </row>
    <row r="24" spans="1:13" ht="21" x14ac:dyDescent="0.2">
      <c r="A24" s="301" t="s">
        <v>1059</v>
      </c>
      <c r="B24" s="302" t="s">
        <v>919</v>
      </c>
      <c r="C24" s="302" t="s">
        <v>920</v>
      </c>
      <c r="D24" s="249">
        <v>93</v>
      </c>
      <c r="E24" s="249">
        <f t="shared" si="0"/>
        <v>22.328931572629052</v>
      </c>
      <c r="F24" s="249">
        <f t="shared" si="1"/>
        <v>105</v>
      </c>
      <c r="G24" s="249" t="s">
        <v>682</v>
      </c>
      <c r="H24" s="88" t="s">
        <v>1036</v>
      </c>
    </row>
    <row r="25" spans="1:13" ht="21" x14ac:dyDescent="0.2">
      <c r="A25" s="301" t="s">
        <v>1060</v>
      </c>
      <c r="B25" s="302" t="s">
        <v>921</v>
      </c>
      <c r="C25" s="302" t="s">
        <v>922</v>
      </c>
      <c r="D25" s="249">
        <v>93</v>
      </c>
      <c r="E25" s="249">
        <f t="shared" si="0"/>
        <v>22.328931572629052</v>
      </c>
      <c r="F25" s="249">
        <f t="shared" si="1"/>
        <v>105</v>
      </c>
      <c r="G25" s="249" t="s">
        <v>682</v>
      </c>
      <c r="H25" s="88" t="s">
        <v>1036</v>
      </c>
      <c r="L25" s="92"/>
      <c r="M25" s="92"/>
    </row>
    <row r="26" spans="1:13" ht="21" x14ac:dyDescent="0.2">
      <c r="A26" s="301" t="s">
        <v>1061</v>
      </c>
      <c r="B26" s="302" t="s">
        <v>923</v>
      </c>
      <c r="C26" s="302" t="s">
        <v>924</v>
      </c>
      <c r="D26" s="249">
        <v>93</v>
      </c>
      <c r="E26" s="249">
        <f t="shared" si="0"/>
        <v>22.328931572629052</v>
      </c>
      <c r="F26" s="249">
        <f t="shared" si="1"/>
        <v>105</v>
      </c>
      <c r="G26" s="249" t="s">
        <v>682</v>
      </c>
      <c r="H26" s="88" t="s">
        <v>1036</v>
      </c>
    </row>
    <row r="27" spans="1:13" ht="21" x14ac:dyDescent="0.2">
      <c r="A27" s="301" t="s">
        <v>1062</v>
      </c>
      <c r="B27" s="302" t="s">
        <v>925</v>
      </c>
      <c r="C27" s="304" t="s">
        <v>926</v>
      </c>
      <c r="D27" s="249">
        <v>93</v>
      </c>
      <c r="E27" s="249">
        <f t="shared" si="0"/>
        <v>22.328931572629052</v>
      </c>
      <c r="F27" s="249">
        <f t="shared" si="1"/>
        <v>105</v>
      </c>
      <c r="G27" s="249" t="s">
        <v>682</v>
      </c>
      <c r="H27" s="88" t="s">
        <v>1036</v>
      </c>
    </row>
    <row r="28" spans="1:13" ht="21" x14ac:dyDescent="0.2">
      <c r="A28" s="301" t="s">
        <v>1063</v>
      </c>
      <c r="B28" s="302" t="s">
        <v>927</v>
      </c>
      <c r="C28" s="305" t="s">
        <v>928</v>
      </c>
      <c r="D28" s="249">
        <v>64</v>
      </c>
      <c r="E28" s="249">
        <f t="shared" si="0"/>
        <v>15.366146458583433</v>
      </c>
      <c r="F28" s="249">
        <f t="shared" si="1"/>
        <v>72</v>
      </c>
      <c r="G28" s="249" t="s">
        <v>682</v>
      </c>
      <c r="H28" s="88" t="s">
        <v>1036</v>
      </c>
    </row>
    <row r="29" spans="1:13" x14ac:dyDescent="0.2">
      <c r="A29" s="301" t="s">
        <v>1064</v>
      </c>
      <c r="B29" s="302" t="s">
        <v>929</v>
      </c>
      <c r="C29" s="305" t="s">
        <v>930</v>
      </c>
      <c r="D29" s="249">
        <v>39</v>
      </c>
      <c r="E29" s="249">
        <f t="shared" si="0"/>
        <v>9.3637454981992789</v>
      </c>
      <c r="F29" s="249">
        <f t="shared" si="1"/>
        <v>44</v>
      </c>
      <c r="G29" s="249" t="s">
        <v>682</v>
      </c>
      <c r="H29" s="249"/>
    </row>
    <row r="30" spans="1:13" x14ac:dyDescent="0.2">
      <c r="A30" s="301" t="s">
        <v>1065</v>
      </c>
      <c r="B30" s="251" t="s">
        <v>931</v>
      </c>
      <c r="C30" s="304" t="s">
        <v>932</v>
      </c>
      <c r="D30" s="249">
        <v>890</v>
      </c>
      <c r="E30" s="249">
        <f t="shared" si="0"/>
        <v>213.68547418967586</v>
      </c>
      <c r="F30" s="249">
        <f t="shared" si="1"/>
        <v>1005</v>
      </c>
      <c r="G30" s="249" t="s">
        <v>682</v>
      </c>
      <c r="H30" s="249"/>
    </row>
    <row r="31" spans="1:13" x14ac:dyDescent="0.2">
      <c r="A31" s="301" t="s">
        <v>1066</v>
      </c>
      <c r="B31" s="251" t="s">
        <v>933</v>
      </c>
      <c r="C31" s="305" t="s">
        <v>934</v>
      </c>
      <c r="D31" s="249">
        <v>267</v>
      </c>
      <c r="E31" s="249">
        <f t="shared" si="0"/>
        <v>64.105642256902755</v>
      </c>
      <c r="F31" s="249">
        <f t="shared" si="1"/>
        <v>302</v>
      </c>
      <c r="G31" s="249" t="s">
        <v>682</v>
      </c>
      <c r="H31" s="249"/>
    </row>
    <row r="32" spans="1:13" x14ac:dyDescent="0.2">
      <c r="A32" s="301" t="s">
        <v>1067</v>
      </c>
      <c r="B32" s="251" t="s">
        <v>935</v>
      </c>
      <c r="C32" s="305" t="s">
        <v>936</v>
      </c>
      <c r="D32" s="249">
        <v>793</v>
      </c>
      <c r="E32" s="249">
        <f t="shared" si="0"/>
        <v>190.39615846338535</v>
      </c>
      <c r="F32" s="249">
        <f t="shared" si="1"/>
        <v>896</v>
      </c>
      <c r="G32" s="249" t="s">
        <v>682</v>
      </c>
      <c r="H32" s="249"/>
    </row>
    <row r="33" spans="1:20" x14ac:dyDescent="0.2">
      <c r="A33" s="301" t="s">
        <v>1068</v>
      </c>
      <c r="B33" s="251" t="s">
        <v>937</v>
      </c>
      <c r="C33" s="305" t="s">
        <v>938</v>
      </c>
      <c r="D33" s="249">
        <v>11109</v>
      </c>
      <c r="E33" s="249">
        <f t="shared" si="0"/>
        <v>2667.2268907563025</v>
      </c>
      <c r="F33" s="249">
        <f t="shared" si="1"/>
        <v>12547</v>
      </c>
      <c r="G33" s="249" t="s">
        <v>682</v>
      </c>
      <c r="H33" s="306" t="s">
        <v>1089</v>
      </c>
    </row>
    <row r="34" spans="1:20" x14ac:dyDescent="0.2">
      <c r="A34" s="301" t="s">
        <v>1069</v>
      </c>
      <c r="B34" s="251" t="s">
        <v>939</v>
      </c>
      <c r="C34" s="305" t="s">
        <v>940</v>
      </c>
      <c r="D34" s="249">
        <v>6767</v>
      </c>
      <c r="E34" s="249">
        <f t="shared" si="0"/>
        <v>1624.7298919567827</v>
      </c>
      <c r="F34" s="249">
        <f t="shared" si="1"/>
        <v>7643</v>
      </c>
      <c r="G34" s="249" t="s">
        <v>682</v>
      </c>
      <c r="H34" s="249"/>
    </row>
    <row r="35" spans="1:20" x14ac:dyDescent="0.2">
      <c r="A35" s="301" t="s">
        <v>1070</v>
      </c>
      <c r="B35" s="251" t="s">
        <v>941</v>
      </c>
      <c r="C35" s="305" t="s">
        <v>940</v>
      </c>
      <c r="D35" s="249">
        <v>21946</v>
      </c>
      <c r="E35" s="249">
        <f t="shared" si="0"/>
        <v>5269.1476590636257</v>
      </c>
      <c r="F35" s="249">
        <f t="shared" si="1"/>
        <v>24786</v>
      </c>
      <c r="G35" s="249" t="s">
        <v>682</v>
      </c>
      <c r="H35" s="249"/>
    </row>
    <row r="36" spans="1:20" x14ac:dyDescent="0.2">
      <c r="A36" s="301" t="s">
        <v>1071</v>
      </c>
      <c r="B36" s="251" t="s">
        <v>942</v>
      </c>
      <c r="C36" s="305" t="s">
        <v>940</v>
      </c>
      <c r="D36" s="249">
        <v>4939</v>
      </c>
      <c r="E36" s="249">
        <f t="shared" si="0"/>
        <v>1185.8343337334934</v>
      </c>
      <c r="F36" s="249">
        <f t="shared" si="1"/>
        <v>5578</v>
      </c>
      <c r="G36" s="249" t="s">
        <v>682</v>
      </c>
      <c r="H36" s="249"/>
    </row>
    <row r="37" spans="1:20" x14ac:dyDescent="0.2">
      <c r="A37" s="301" t="s">
        <v>1072</v>
      </c>
      <c r="B37" s="251" t="s">
        <v>943</v>
      </c>
      <c r="C37" s="305" t="s">
        <v>944</v>
      </c>
      <c r="D37" s="249">
        <v>29074</v>
      </c>
      <c r="E37" s="249">
        <f t="shared" si="0"/>
        <v>6980.5522208883549</v>
      </c>
      <c r="F37" s="249">
        <f t="shared" si="1"/>
        <v>32837</v>
      </c>
      <c r="G37" s="249" t="s">
        <v>682</v>
      </c>
      <c r="H37" s="306" t="s">
        <v>1089</v>
      </c>
      <c r="P37" s="93"/>
      <c r="Q37" s="94"/>
      <c r="S37" s="93"/>
      <c r="T37" s="90"/>
    </row>
    <row r="38" spans="1:20" x14ac:dyDescent="0.2">
      <c r="A38" s="301" t="s">
        <v>1073</v>
      </c>
      <c r="B38" s="251" t="s">
        <v>945</v>
      </c>
      <c r="C38" s="305" t="s">
        <v>946</v>
      </c>
      <c r="D38" s="249">
        <v>6767</v>
      </c>
      <c r="E38" s="249">
        <f t="shared" si="0"/>
        <v>1624.7298919567827</v>
      </c>
      <c r="F38" s="249">
        <f t="shared" si="1"/>
        <v>7643</v>
      </c>
      <c r="G38" s="249" t="s">
        <v>682</v>
      </c>
      <c r="H38" s="249"/>
    </row>
    <row r="39" spans="1:20" x14ac:dyDescent="0.2">
      <c r="A39" s="301" t="s">
        <v>1074</v>
      </c>
      <c r="B39" s="251" t="s">
        <v>947</v>
      </c>
      <c r="C39" s="305" t="s">
        <v>946</v>
      </c>
      <c r="D39" s="249">
        <v>21946</v>
      </c>
      <c r="E39" s="249">
        <f t="shared" si="0"/>
        <v>5269.1476590636257</v>
      </c>
      <c r="F39" s="249">
        <f t="shared" si="1"/>
        <v>24786</v>
      </c>
      <c r="G39" s="249" t="s">
        <v>682</v>
      </c>
      <c r="H39" s="249"/>
    </row>
    <row r="40" spans="1:20" x14ac:dyDescent="0.2">
      <c r="A40" s="301" t="s">
        <v>1075</v>
      </c>
      <c r="B40" s="251" t="s">
        <v>948</v>
      </c>
      <c r="C40" s="305" t="s">
        <v>946</v>
      </c>
      <c r="D40" s="249">
        <v>4939</v>
      </c>
      <c r="E40" s="249">
        <f t="shared" si="0"/>
        <v>1185.8343337334934</v>
      </c>
      <c r="F40" s="249">
        <f t="shared" si="1"/>
        <v>5578</v>
      </c>
      <c r="G40" s="249" t="s">
        <v>682</v>
      </c>
      <c r="H40" s="249"/>
    </row>
    <row r="41" spans="1:20" x14ac:dyDescent="0.2">
      <c r="A41" s="301" t="s">
        <v>1088</v>
      </c>
      <c r="B41" s="251" t="s">
        <v>1086</v>
      </c>
      <c r="C41" s="305" t="s">
        <v>1087</v>
      </c>
      <c r="D41" s="249">
        <v>133</v>
      </c>
      <c r="E41" s="249">
        <f t="shared" si="0"/>
        <v>31.932773109243698</v>
      </c>
      <c r="F41" s="249">
        <f t="shared" si="1"/>
        <v>150</v>
      </c>
      <c r="G41" s="249" t="s">
        <v>682</v>
      </c>
      <c r="H41" s="249"/>
    </row>
    <row r="42" spans="1:20" x14ac:dyDescent="0.2">
      <c r="P42" s="93"/>
      <c r="Q42" s="94"/>
      <c r="S42" s="93"/>
      <c r="T42" s="90"/>
    </row>
    <row r="47" spans="1:20" x14ac:dyDescent="0.2">
      <c r="P47" s="93"/>
      <c r="Q47" s="94"/>
      <c r="S47" s="93"/>
      <c r="T47" s="90"/>
    </row>
  </sheetData>
  <sheetProtection algorithmName="SHA-512" hashValue="oUl8McPSC1XEwP+8ZtDu14eQp6LctaP7A6wai/DljN4fe8nyS6eHeNMzaPRzQ6GTNS/G/YXFVeEItVjug9g2AQ==" saltValue="GG+TI5yoDC80PwNyX0aTiQ==" spinCount="100000" sheet="1" objects="1" scenarios="1"/>
  <mergeCells count="2">
    <mergeCell ref="A2:H3"/>
    <mergeCell ref="A5:H5"/>
  </mergeCells>
  <dataValidations xWindow="325" yWindow="843" count="3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C6:C40" xr:uid="{00000000-0002-0000-0200-000000000000}">
      <formula1>1</formula1>
      <formula2>40</formula2>
    </dataValidation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6:B9 B11:B40" xr:uid="{00000000-0002-0000-0200-000001000000}">
      <formula1>5</formula1>
      <formula2>15</formula2>
    </dataValidation>
    <dataValidation allowBlank="1" showInputMessage="1" showErrorMessage="1" promptTitle="Do not fill out!!" prompt="This Field is Maintained by CMDM!_x000a_If a SAP-Number exists, please use the Change-Template" sqref="A6" xr:uid="{00000000-0002-0000-0200-000002000000}"/>
  </dataValidation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5"/>
  <sheetViews>
    <sheetView zoomScale="130" zoomScaleNormal="130" workbookViewId="0">
      <selection activeCell="E13" sqref="E13"/>
    </sheetView>
  </sheetViews>
  <sheetFormatPr defaultRowHeight="12.75" x14ac:dyDescent="0.2"/>
  <cols>
    <col min="1" max="1" width="12.85546875" customWidth="1"/>
    <col min="2" max="2" width="19.5703125" customWidth="1"/>
    <col min="3" max="3" width="52" customWidth="1"/>
    <col min="4" max="4" width="21.140625" hidden="1" customWidth="1"/>
    <col min="5" max="5" width="18" customWidth="1"/>
    <col min="6" max="6" width="19.7109375" customWidth="1"/>
    <col min="7" max="7" width="63.28515625" customWidth="1"/>
  </cols>
  <sheetData>
    <row r="1" spans="1:7" ht="8.25" customHeight="1" x14ac:dyDescent="0.2">
      <c r="A1" s="76"/>
      <c r="B1" s="7"/>
      <c r="C1" s="2"/>
      <c r="D1" s="3"/>
      <c r="E1" s="3"/>
      <c r="F1" s="3"/>
      <c r="G1" s="72"/>
    </row>
    <row r="2" spans="1:7" x14ac:dyDescent="0.2">
      <c r="A2" s="786" t="s">
        <v>847</v>
      </c>
      <c r="B2" s="786"/>
      <c r="C2" s="786"/>
      <c r="D2" s="786"/>
      <c r="E2" s="786"/>
      <c r="F2" s="786"/>
      <c r="G2" s="786"/>
    </row>
    <row r="3" spans="1:7" x14ac:dyDescent="0.2">
      <c r="A3" s="786"/>
      <c r="B3" s="786"/>
      <c r="C3" s="786"/>
      <c r="D3" s="786"/>
      <c r="E3" s="786"/>
      <c r="F3" s="786"/>
      <c r="G3" s="786"/>
    </row>
    <row r="4" spans="1:7" ht="37.5" customHeight="1" x14ac:dyDescent="0.2">
      <c r="A4" s="787" t="s">
        <v>836</v>
      </c>
      <c r="B4" s="787"/>
      <c r="C4" s="787"/>
      <c r="D4" s="787"/>
      <c r="E4" s="787"/>
      <c r="F4" s="787"/>
      <c r="G4" s="787"/>
    </row>
    <row r="5" spans="1:7" ht="14.25" customHeight="1" x14ac:dyDescent="0.2">
      <c r="A5" s="77" t="s">
        <v>0</v>
      </c>
      <c r="B5" s="77" t="s">
        <v>1</v>
      </c>
      <c r="C5" s="77" t="s">
        <v>2</v>
      </c>
      <c r="D5" s="78" t="s">
        <v>2588</v>
      </c>
      <c r="E5" s="78" t="s">
        <v>757</v>
      </c>
      <c r="F5" s="78" t="s">
        <v>758</v>
      </c>
      <c r="G5" s="79" t="s">
        <v>760</v>
      </c>
    </row>
    <row r="6" spans="1:7" ht="15" customHeight="1" x14ac:dyDescent="0.2">
      <c r="A6" s="250" t="s">
        <v>826</v>
      </c>
      <c r="B6" s="248" t="s">
        <v>816</v>
      </c>
      <c r="C6" s="250" t="s">
        <v>838</v>
      </c>
      <c r="D6" s="87">
        <v>85</v>
      </c>
      <c r="E6" s="249">
        <f>VLOOKUP(A6,'Warranty Extension'!$B$3:$G$20,5,0)</f>
        <v>103</v>
      </c>
      <c r="F6" s="249" t="s">
        <v>682</v>
      </c>
      <c r="G6" s="95"/>
    </row>
    <row r="7" spans="1:7" x14ac:dyDescent="0.2">
      <c r="A7" s="250" t="s">
        <v>827</v>
      </c>
      <c r="B7" s="248" t="s">
        <v>817</v>
      </c>
      <c r="C7" s="250" t="s">
        <v>837</v>
      </c>
      <c r="D7" s="87">
        <v>113</v>
      </c>
      <c r="E7" s="249">
        <f>VLOOKUP(A7,'Warranty Extension'!$B$3:$G$20,5,0)</f>
        <v>137</v>
      </c>
      <c r="F7" s="249" t="s">
        <v>682</v>
      </c>
      <c r="G7" s="89"/>
    </row>
    <row r="8" spans="1:7" x14ac:dyDescent="0.2">
      <c r="A8" s="250" t="s">
        <v>828</v>
      </c>
      <c r="B8" s="248" t="s">
        <v>818</v>
      </c>
      <c r="C8" s="250" t="s">
        <v>846</v>
      </c>
      <c r="D8" s="87">
        <v>14</v>
      </c>
      <c r="E8" s="249">
        <f>VLOOKUP(A8,'Warranty Extension'!$B$3:$G$20,5,0)</f>
        <v>17</v>
      </c>
      <c r="F8" s="249" t="s">
        <v>682</v>
      </c>
      <c r="G8" s="88"/>
    </row>
    <row r="9" spans="1:7" x14ac:dyDescent="0.2">
      <c r="A9" s="250" t="s">
        <v>829</v>
      </c>
      <c r="B9" s="248" t="s">
        <v>819</v>
      </c>
      <c r="C9" s="250" t="s">
        <v>839</v>
      </c>
      <c r="D9" s="87">
        <v>85</v>
      </c>
      <c r="E9" s="249">
        <f>VLOOKUP(A9,'Warranty Extension'!$B$3:$G$20,5,0)</f>
        <v>103</v>
      </c>
      <c r="F9" s="249" t="s">
        <v>682</v>
      </c>
      <c r="G9" s="89"/>
    </row>
    <row r="10" spans="1:7" x14ac:dyDescent="0.2">
      <c r="A10" s="250" t="s">
        <v>830</v>
      </c>
      <c r="B10" s="248" t="s">
        <v>820</v>
      </c>
      <c r="C10" s="250" t="s">
        <v>840</v>
      </c>
      <c r="D10" s="87">
        <v>28</v>
      </c>
      <c r="E10" s="249">
        <f>VLOOKUP(A10,'Warranty Extension'!$B$3:$G$20,5,0)</f>
        <v>34</v>
      </c>
      <c r="F10" s="249" t="s">
        <v>682</v>
      </c>
      <c r="G10" s="89"/>
    </row>
    <row r="11" spans="1:7" x14ac:dyDescent="0.2">
      <c r="A11" s="250" t="s">
        <v>831</v>
      </c>
      <c r="B11" s="248" t="s">
        <v>821</v>
      </c>
      <c r="C11" s="250" t="s">
        <v>841</v>
      </c>
      <c r="D11" s="87">
        <v>28</v>
      </c>
      <c r="E11" s="249">
        <f>VLOOKUP(A11,'Warranty Extension'!$B$3:$G$20,5,0)</f>
        <v>34</v>
      </c>
      <c r="F11" s="249" t="s">
        <v>682</v>
      </c>
      <c r="G11" s="89"/>
    </row>
    <row r="12" spans="1:7" x14ac:dyDescent="0.2">
      <c r="A12" s="250" t="s">
        <v>832</v>
      </c>
      <c r="B12" s="248" t="s">
        <v>822</v>
      </c>
      <c r="C12" s="250" t="s">
        <v>842</v>
      </c>
      <c r="D12" s="87">
        <v>57</v>
      </c>
      <c r="E12" s="249">
        <f>VLOOKUP(A12,'Warranty Extension'!$B$3:$G$20,5,0)</f>
        <v>69</v>
      </c>
      <c r="F12" s="249" t="s">
        <v>682</v>
      </c>
      <c r="G12" s="89"/>
    </row>
    <row r="13" spans="1:7" x14ac:dyDescent="0.2">
      <c r="A13" s="250" t="s">
        <v>833</v>
      </c>
      <c r="B13" s="248" t="s">
        <v>823</v>
      </c>
      <c r="C13" s="250" t="s">
        <v>843</v>
      </c>
      <c r="D13" s="87">
        <v>14</v>
      </c>
      <c r="E13" s="249">
        <f>VLOOKUP(A13,'Warranty Extension'!$B$3:$G$20,5,0)</f>
        <v>17</v>
      </c>
      <c r="F13" s="249" t="s">
        <v>682</v>
      </c>
      <c r="G13" s="88"/>
    </row>
    <row r="14" spans="1:7" x14ac:dyDescent="0.2">
      <c r="A14" s="250" t="s">
        <v>834</v>
      </c>
      <c r="B14" s="248" t="s">
        <v>824</v>
      </c>
      <c r="C14" s="250" t="s">
        <v>844</v>
      </c>
      <c r="D14" s="87">
        <v>57</v>
      </c>
      <c r="E14" s="249">
        <f>VLOOKUP(A14,'Warranty Extension'!$B$3:$G$20,5,0)</f>
        <v>69</v>
      </c>
      <c r="F14" s="249" t="s">
        <v>682</v>
      </c>
      <c r="G14" s="89"/>
    </row>
    <row r="15" spans="1:7" x14ac:dyDescent="0.2">
      <c r="A15" s="250" t="s">
        <v>835</v>
      </c>
      <c r="B15" s="248" t="s">
        <v>825</v>
      </c>
      <c r="C15" s="250" t="s">
        <v>845</v>
      </c>
      <c r="D15" s="87">
        <v>922</v>
      </c>
      <c r="E15" s="249">
        <f>VLOOKUP(A15,'Warranty Extension'!$B$3:$G$20,5,0)</f>
        <v>1117</v>
      </c>
      <c r="F15" s="249" t="s">
        <v>682</v>
      </c>
      <c r="G15" s="89"/>
    </row>
  </sheetData>
  <sheetProtection formatCells="0" formatColumns="0" formatRows="0" insertColumns="0" insertRows="0" insertHyperlinks="0" deleteColumns="0" deleteRows="0" sort="0" autoFilter="0" pivotTables="0"/>
  <mergeCells count="2">
    <mergeCell ref="A2:G3"/>
    <mergeCell ref="A4:G4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I53"/>
  <sheetViews>
    <sheetView workbookViewId="0">
      <selection activeCell="A43" sqref="A43"/>
    </sheetView>
  </sheetViews>
  <sheetFormatPr defaultRowHeight="12.75" x14ac:dyDescent="0.2"/>
  <cols>
    <col min="2" max="3" width="9.140625" customWidth="1"/>
    <col min="4" max="4" width="20.5703125" customWidth="1"/>
    <col min="5" max="5" width="27.85546875" customWidth="1"/>
    <col min="6" max="6" width="9.140625" customWidth="1"/>
    <col min="7" max="7" width="43.28515625" customWidth="1"/>
    <col min="8" max="8" width="19" customWidth="1"/>
    <col min="9" max="9" width="35.85546875" customWidth="1"/>
    <col min="11" max="11" width="9.140625" customWidth="1"/>
  </cols>
  <sheetData>
    <row r="1" spans="1:9" ht="10.5" customHeight="1" thickBot="1" x14ac:dyDescent="0.25"/>
    <row r="2" spans="1:9" ht="30" customHeight="1" x14ac:dyDescent="0.35">
      <c r="A2" s="8" t="s">
        <v>592</v>
      </c>
      <c r="B2" s="9"/>
      <c r="C2" s="9"/>
      <c r="D2" s="9"/>
      <c r="E2" s="10"/>
      <c r="F2" s="10"/>
      <c r="G2" s="10"/>
      <c r="H2" s="10"/>
      <c r="I2" s="11"/>
    </row>
    <row r="3" spans="1:9" x14ac:dyDescent="0.2">
      <c r="A3" s="803" t="s">
        <v>593</v>
      </c>
      <c r="B3" s="804"/>
      <c r="C3" s="804"/>
      <c r="D3" s="804"/>
      <c r="E3" s="804"/>
      <c r="F3" s="804"/>
      <c r="G3" s="804"/>
      <c r="H3" s="804"/>
      <c r="I3" s="805"/>
    </row>
    <row r="4" spans="1:9" x14ac:dyDescent="0.2">
      <c r="A4" s="803" t="s">
        <v>684</v>
      </c>
      <c r="B4" s="804"/>
      <c r="C4" s="804"/>
      <c r="D4" s="804"/>
      <c r="E4" s="804"/>
      <c r="F4" s="804"/>
      <c r="G4" s="804"/>
      <c r="H4" s="804"/>
      <c r="I4" s="805"/>
    </row>
    <row r="5" spans="1:9" x14ac:dyDescent="0.2">
      <c r="A5" s="40"/>
      <c r="B5" s="41"/>
      <c r="C5" s="41"/>
      <c r="D5" s="41"/>
      <c r="E5" s="41"/>
      <c r="F5" s="41"/>
      <c r="G5" s="41"/>
      <c r="H5" s="41"/>
      <c r="I5" s="42"/>
    </row>
    <row r="6" spans="1:9" x14ac:dyDescent="0.2">
      <c r="A6" s="12"/>
      <c r="B6" s="13" t="s">
        <v>594</v>
      </c>
      <c r="C6" s="14"/>
      <c r="D6" s="14"/>
      <c r="E6" s="14"/>
      <c r="F6" s="14"/>
      <c r="G6" s="14"/>
      <c r="H6" s="15"/>
      <c r="I6" s="16"/>
    </row>
    <row r="7" spans="1:9" x14ac:dyDescent="0.2">
      <c r="A7" s="12"/>
      <c r="B7" s="65" t="s">
        <v>595</v>
      </c>
      <c r="C7" s="66"/>
      <c r="D7" s="66"/>
      <c r="E7" s="66"/>
      <c r="F7" s="17"/>
      <c r="G7" s="14"/>
      <c r="H7" s="15"/>
      <c r="I7" s="16"/>
    </row>
    <row r="8" spans="1:9" ht="15.75" customHeight="1" x14ac:dyDescent="0.2">
      <c r="A8" s="12"/>
      <c r="B8" s="67" t="s">
        <v>596</v>
      </c>
      <c r="C8" s="68"/>
      <c r="D8" s="69"/>
      <c r="E8" s="18"/>
      <c r="F8" s="15"/>
      <c r="G8" s="15"/>
      <c r="H8" s="15"/>
      <c r="I8" s="16"/>
    </row>
    <row r="9" spans="1:9" x14ac:dyDescent="0.2">
      <c r="A9" s="12"/>
      <c r="B9" s="15"/>
      <c r="C9" s="15"/>
      <c r="D9" s="15"/>
      <c r="E9" s="15"/>
      <c r="F9" s="15"/>
      <c r="G9" s="15"/>
      <c r="H9" s="15"/>
      <c r="I9" s="16"/>
    </row>
    <row r="10" spans="1:9" ht="12.75" customHeight="1" x14ac:dyDescent="0.2">
      <c r="A10" s="12"/>
      <c r="B10" s="15" t="s">
        <v>597</v>
      </c>
      <c r="C10" s="15"/>
      <c r="D10" s="15"/>
      <c r="E10" s="15"/>
      <c r="F10" s="15"/>
      <c r="G10" s="15"/>
      <c r="H10" s="15"/>
      <c r="I10" s="16"/>
    </row>
    <row r="11" spans="1:9" ht="12.75" customHeight="1" x14ac:dyDescent="0.2">
      <c r="A11" s="12"/>
      <c r="B11" s="19" t="s">
        <v>598</v>
      </c>
      <c r="C11" s="15"/>
      <c r="D11" s="15"/>
      <c r="E11" s="15"/>
      <c r="F11" s="15"/>
      <c r="G11" s="15"/>
      <c r="H11" s="15"/>
      <c r="I11" s="16"/>
    </row>
    <row r="12" spans="1:9" ht="12.75" customHeight="1" x14ac:dyDescent="0.2">
      <c r="A12" s="12"/>
      <c r="B12" s="19"/>
      <c r="C12" s="15"/>
      <c r="D12" s="15"/>
      <c r="E12" s="15"/>
      <c r="F12" s="15"/>
      <c r="G12" s="15"/>
      <c r="H12" s="15"/>
      <c r="I12" s="16"/>
    </row>
    <row r="13" spans="1:9" ht="13.5" thickBot="1" x14ac:dyDescent="0.25">
      <c r="A13" s="20"/>
      <c r="B13" s="21"/>
      <c r="C13" s="21"/>
      <c r="D13" s="21"/>
      <c r="E13" s="21"/>
      <c r="F13" s="21"/>
      <c r="G13" s="21"/>
      <c r="H13" s="21"/>
      <c r="I13" s="22"/>
    </row>
    <row r="14" spans="1:9" ht="13.5" thickBot="1" x14ac:dyDescent="0.25">
      <c r="A14" s="20"/>
      <c r="B14" s="23"/>
      <c r="C14" s="21"/>
      <c r="D14" s="21"/>
      <c r="E14" s="21"/>
      <c r="F14" s="21"/>
      <c r="G14" s="21"/>
      <c r="H14" s="21"/>
      <c r="I14" s="22"/>
    </row>
    <row r="15" spans="1:9" ht="15.75" customHeight="1" x14ac:dyDescent="0.25">
      <c r="A15" s="24" t="s">
        <v>599</v>
      </c>
      <c r="B15" s="25"/>
      <c r="C15" s="15"/>
      <c r="D15" s="15"/>
      <c r="E15" s="15"/>
      <c r="F15" s="15"/>
      <c r="G15" s="15"/>
      <c r="H15" s="15"/>
      <c r="I15" s="16"/>
    </row>
    <row r="16" spans="1:9" x14ac:dyDescent="0.2">
      <c r="A16" s="12"/>
      <c r="B16" s="806" t="s">
        <v>2847</v>
      </c>
      <c r="C16" s="807"/>
      <c r="D16" s="807"/>
      <c r="E16" s="807"/>
      <c r="F16" s="807"/>
      <c r="G16" s="807"/>
      <c r="H16" s="807"/>
      <c r="I16" s="808"/>
    </row>
    <row r="17" spans="1:9" ht="12.75" customHeight="1" x14ac:dyDescent="0.2">
      <c r="A17" s="12"/>
      <c r="B17" s="807"/>
      <c r="C17" s="807"/>
      <c r="D17" s="807"/>
      <c r="E17" s="807"/>
      <c r="F17" s="807"/>
      <c r="G17" s="807"/>
      <c r="H17" s="807"/>
      <c r="I17" s="808"/>
    </row>
    <row r="18" spans="1:9" ht="12.75" customHeight="1" x14ac:dyDescent="0.2">
      <c r="A18" s="12"/>
      <c r="B18" s="807"/>
      <c r="C18" s="807"/>
      <c r="D18" s="807"/>
      <c r="E18" s="807"/>
      <c r="F18" s="807"/>
      <c r="G18" s="807"/>
      <c r="H18" s="807"/>
      <c r="I18" s="808"/>
    </row>
    <row r="19" spans="1:9" x14ac:dyDescent="0.2">
      <c r="A19" s="12"/>
      <c r="B19" s="807"/>
      <c r="C19" s="807"/>
      <c r="D19" s="807"/>
      <c r="E19" s="807"/>
      <c r="F19" s="807"/>
      <c r="G19" s="807"/>
      <c r="H19" s="807"/>
      <c r="I19" s="808"/>
    </row>
    <row r="20" spans="1:9" ht="12.75" customHeight="1" x14ac:dyDescent="0.2">
      <c r="A20" s="12"/>
      <c r="B20" s="807"/>
      <c r="C20" s="807"/>
      <c r="D20" s="807"/>
      <c r="E20" s="807"/>
      <c r="F20" s="807"/>
      <c r="G20" s="807"/>
      <c r="H20" s="807"/>
      <c r="I20" s="808"/>
    </row>
    <row r="21" spans="1:9" x14ac:dyDescent="0.2">
      <c r="A21" s="26"/>
      <c r="B21" s="809"/>
      <c r="C21" s="809"/>
      <c r="D21" s="809"/>
      <c r="E21" s="809"/>
      <c r="F21" s="809"/>
      <c r="G21" s="809"/>
      <c r="H21" s="809"/>
      <c r="I21" s="810"/>
    </row>
    <row r="22" spans="1:9" ht="15.75" customHeight="1" x14ac:dyDescent="0.25">
      <c r="A22" s="27" t="s">
        <v>665</v>
      </c>
      <c r="B22" s="28"/>
      <c r="C22" s="29"/>
      <c r="D22" s="29"/>
      <c r="E22" s="29"/>
      <c r="F22" s="29"/>
      <c r="G22" s="29"/>
      <c r="H22" s="29"/>
      <c r="I22" s="30"/>
    </row>
    <row r="23" spans="1:9" ht="13.5" customHeight="1" x14ac:dyDescent="0.2">
      <c r="A23" s="31"/>
      <c r="B23" s="32"/>
      <c r="C23" s="33"/>
      <c r="D23" s="33"/>
      <c r="E23" s="33"/>
      <c r="F23" s="33"/>
      <c r="G23" s="33"/>
      <c r="H23" s="33"/>
      <c r="I23" s="34"/>
    </row>
    <row r="24" spans="1:9" x14ac:dyDescent="0.2">
      <c r="A24" s="31"/>
      <c r="B24" s="32" t="s">
        <v>601</v>
      </c>
      <c r="C24" s="33"/>
      <c r="D24" s="33"/>
      <c r="E24" s="33"/>
      <c r="F24" s="33"/>
      <c r="G24" s="33"/>
      <c r="H24" s="33"/>
      <c r="I24" s="34"/>
    </row>
    <row r="25" spans="1:9" x14ac:dyDescent="0.2">
      <c r="A25" s="35"/>
      <c r="B25" s="33" t="s">
        <v>658</v>
      </c>
      <c r="C25" s="33"/>
      <c r="D25" s="33"/>
      <c r="E25" s="33"/>
      <c r="F25" s="33"/>
      <c r="G25" s="33"/>
      <c r="H25" s="33"/>
      <c r="I25" s="34"/>
    </row>
    <row r="26" spans="1:9" x14ac:dyDescent="0.2">
      <c r="A26" s="35"/>
      <c r="B26" s="33" t="s">
        <v>602</v>
      </c>
      <c r="C26" s="33"/>
      <c r="D26" s="33"/>
      <c r="E26" s="33"/>
      <c r="F26" s="33"/>
      <c r="G26" s="33"/>
      <c r="H26" s="33"/>
      <c r="I26" s="34"/>
    </row>
    <row r="27" spans="1:9" x14ac:dyDescent="0.2">
      <c r="A27" s="35"/>
      <c r="B27" s="33" t="s">
        <v>603</v>
      </c>
      <c r="C27" s="33"/>
      <c r="D27" s="33"/>
      <c r="E27" s="33"/>
      <c r="F27" s="33"/>
      <c r="G27" s="33"/>
      <c r="H27" s="33"/>
      <c r="I27" s="34"/>
    </row>
    <row r="28" spans="1:9" x14ac:dyDescent="0.2">
      <c r="A28" s="35"/>
      <c r="B28" s="33" t="s">
        <v>604</v>
      </c>
      <c r="C28" s="33"/>
      <c r="D28" s="33"/>
      <c r="E28" s="33"/>
      <c r="F28" s="33"/>
      <c r="G28" s="33"/>
      <c r="H28" s="33"/>
      <c r="I28" s="34"/>
    </row>
    <row r="29" spans="1:9" ht="12.75" customHeight="1" x14ac:dyDescent="0.2">
      <c r="A29" s="35"/>
      <c r="B29" s="33" t="s">
        <v>605</v>
      </c>
      <c r="C29" s="33"/>
      <c r="D29" s="33"/>
      <c r="E29" s="33"/>
      <c r="F29" s="33"/>
      <c r="G29" s="33"/>
      <c r="H29" s="33"/>
      <c r="I29" s="34"/>
    </row>
    <row r="30" spans="1:9" ht="12.75" customHeight="1" x14ac:dyDescent="0.2">
      <c r="A30" s="35"/>
      <c r="B30" s="33"/>
      <c r="C30" s="33"/>
      <c r="D30" s="33"/>
      <c r="E30" s="33"/>
      <c r="F30" s="33"/>
      <c r="G30" s="33"/>
      <c r="H30" s="33"/>
      <c r="I30" s="34"/>
    </row>
    <row r="31" spans="1:9" ht="12.75" customHeight="1" x14ac:dyDescent="0.2">
      <c r="A31" s="31"/>
      <c r="B31" s="32" t="s">
        <v>606</v>
      </c>
      <c r="C31" s="33"/>
      <c r="D31" s="33"/>
      <c r="E31" s="33"/>
      <c r="F31" s="33"/>
      <c r="G31" s="33"/>
      <c r="H31" s="33"/>
      <c r="I31" s="34"/>
    </row>
    <row r="32" spans="1:9" x14ac:dyDescent="0.2">
      <c r="A32" s="35"/>
      <c r="B32" s="33" t="s">
        <v>607</v>
      </c>
      <c r="C32" s="33"/>
      <c r="D32" s="33"/>
      <c r="E32" s="33"/>
      <c r="F32" s="33"/>
      <c r="G32" s="33"/>
      <c r="H32" s="33"/>
      <c r="I32" s="34"/>
    </row>
    <row r="33" spans="1:9" x14ac:dyDescent="0.2">
      <c r="A33" s="35"/>
      <c r="B33" s="33" t="s">
        <v>659</v>
      </c>
      <c r="C33" s="33"/>
      <c r="D33" s="33"/>
      <c r="E33" s="33"/>
      <c r="F33" s="33"/>
      <c r="G33" s="33"/>
      <c r="H33" s="33"/>
      <c r="I33" s="34"/>
    </row>
    <row r="34" spans="1:9" x14ac:dyDescent="0.2">
      <c r="A34" s="35"/>
      <c r="B34" s="33"/>
      <c r="C34" s="33"/>
      <c r="D34" s="33"/>
      <c r="E34" s="33"/>
      <c r="F34" s="33"/>
      <c r="G34" s="33"/>
      <c r="H34" s="33"/>
      <c r="I34" s="34"/>
    </row>
    <row r="35" spans="1:9" x14ac:dyDescent="0.2">
      <c r="A35" s="35"/>
      <c r="B35" s="33"/>
      <c r="C35" s="84" t="s">
        <v>608</v>
      </c>
      <c r="D35" s="811" t="s">
        <v>609</v>
      </c>
      <c r="E35" s="812"/>
      <c r="F35" s="813" t="s">
        <v>610</v>
      </c>
      <c r="G35" s="813"/>
      <c r="H35" s="36"/>
      <c r="I35" s="37"/>
    </row>
    <row r="36" spans="1:9" ht="36" customHeight="1" x14ac:dyDescent="0.2">
      <c r="A36" s="35"/>
      <c r="B36" s="33"/>
      <c r="C36" s="796">
        <v>1</v>
      </c>
      <c r="D36" s="792" t="s">
        <v>611</v>
      </c>
      <c r="E36" s="799"/>
      <c r="F36" s="792" t="s">
        <v>612</v>
      </c>
      <c r="G36" s="793"/>
      <c r="H36" s="36"/>
      <c r="I36" s="37"/>
    </row>
    <row r="37" spans="1:9" ht="36" customHeight="1" x14ac:dyDescent="0.2">
      <c r="A37" s="35"/>
      <c r="B37" s="33"/>
      <c r="C37" s="797"/>
      <c r="D37" s="794" t="s">
        <v>660</v>
      </c>
      <c r="E37" s="800"/>
      <c r="F37" s="794" t="s">
        <v>614</v>
      </c>
      <c r="G37" s="795"/>
      <c r="H37" s="36"/>
      <c r="I37" s="37"/>
    </row>
    <row r="38" spans="1:9" x14ac:dyDescent="0.2">
      <c r="A38" s="35"/>
      <c r="B38" s="33"/>
      <c r="C38" s="798"/>
      <c r="D38" s="801"/>
      <c r="E38" s="802"/>
      <c r="F38" s="788" t="s">
        <v>615</v>
      </c>
      <c r="G38" s="789"/>
      <c r="H38" s="36"/>
      <c r="I38" s="37"/>
    </row>
    <row r="39" spans="1:9" ht="26.25" customHeight="1" x14ac:dyDescent="0.2">
      <c r="A39" s="35"/>
      <c r="B39" s="33"/>
      <c r="C39" s="790" t="s">
        <v>3</v>
      </c>
      <c r="D39" s="792" t="s">
        <v>611</v>
      </c>
      <c r="E39" s="799"/>
      <c r="F39" s="792" t="s">
        <v>612</v>
      </c>
      <c r="G39" s="793"/>
      <c r="H39" s="38"/>
      <c r="I39" s="37"/>
    </row>
    <row r="40" spans="1:9" ht="29.25" customHeight="1" x14ac:dyDescent="0.2">
      <c r="A40" s="35"/>
      <c r="B40" s="33"/>
      <c r="C40" s="814"/>
      <c r="D40" s="794" t="s">
        <v>613</v>
      </c>
      <c r="E40" s="800"/>
      <c r="F40" s="794" t="s">
        <v>614</v>
      </c>
      <c r="G40" s="795"/>
      <c r="H40" s="38"/>
      <c r="I40" s="37"/>
    </row>
    <row r="41" spans="1:9" ht="27" customHeight="1" x14ac:dyDescent="0.2">
      <c r="A41" s="35"/>
      <c r="B41" s="33"/>
      <c r="C41" s="791"/>
      <c r="D41" s="801"/>
      <c r="E41" s="802"/>
      <c r="F41" s="788" t="s">
        <v>615</v>
      </c>
      <c r="G41" s="789"/>
      <c r="H41" s="38"/>
      <c r="I41" s="37"/>
    </row>
    <row r="42" spans="1:9" ht="28.5" customHeight="1" x14ac:dyDescent="0.2">
      <c r="A42" s="35"/>
      <c r="B42" s="33"/>
      <c r="C42" s="790" t="s">
        <v>34</v>
      </c>
      <c r="D42" s="792" t="s">
        <v>616</v>
      </c>
      <c r="E42" s="793"/>
      <c r="F42" s="792" t="s">
        <v>617</v>
      </c>
      <c r="G42" s="793"/>
      <c r="H42" s="38"/>
      <c r="I42" s="37"/>
    </row>
    <row r="43" spans="1:9" ht="28.5" customHeight="1" x14ac:dyDescent="0.2">
      <c r="A43" s="35"/>
      <c r="B43" s="33"/>
      <c r="C43" s="791"/>
      <c r="D43" s="794" t="s">
        <v>618</v>
      </c>
      <c r="E43" s="795"/>
      <c r="F43" s="794" t="s">
        <v>619</v>
      </c>
      <c r="G43" s="795"/>
      <c r="H43" s="38"/>
      <c r="I43" s="37"/>
    </row>
    <row r="44" spans="1:9" x14ac:dyDescent="0.2">
      <c r="A44" s="35"/>
      <c r="B44" s="33"/>
      <c r="C44" s="59" t="s">
        <v>229</v>
      </c>
      <c r="D44" s="792" t="s">
        <v>620</v>
      </c>
      <c r="E44" s="793"/>
      <c r="F44" s="792" t="s">
        <v>621</v>
      </c>
      <c r="G44" s="793"/>
      <c r="H44" s="38"/>
      <c r="I44" s="37"/>
    </row>
    <row r="45" spans="1:9" ht="18" customHeight="1" x14ac:dyDescent="0.2">
      <c r="A45" s="35"/>
      <c r="B45" s="33"/>
      <c r="C45" s="60" t="s">
        <v>657</v>
      </c>
      <c r="D45" s="788"/>
      <c r="E45" s="789"/>
      <c r="F45" s="788" t="s">
        <v>622</v>
      </c>
      <c r="G45" s="789"/>
      <c r="H45" s="38"/>
      <c r="I45" s="37"/>
    </row>
    <row r="46" spans="1:9" ht="24" customHeight="1" x14ac:dyDescent="0.2">
      <c r="A46" s="35"/>
      <c r="B46" s="33"/>
      <c r="C46" s="790" t="s">
        <v>656</v>
      </c>
      <c r="D46" s="792" t="s">
        <v>662</v>
      </c>
      <c r="E46" s="793"/>
      <c r="F46" s="792" t="s">
        <v>661</v>
      </c>
      <c r="G46" s="793"/>
      <c r="H46" s="38"/>
      <c r="I46" s="37"/>
    </row>
    <row r="47" spans="1:9" ht="30" customHeight="1" x14ac:dyDescent="0.2">
      <c r="A47" s="35"/>
      <c r="B47" s="33"/>
      <c r="C47" s="791"/>
      <c r="D47" s="788" t="s">
        <v>663</v>
      </c>
      <c r="E47" s="789"/>
      <c r="F47" s="788" t="s">
        <v>664</v>
      </c>
      <c r="G47" s="789"/>
      <c r="H47" s="38"/>
      <c r="I47" s="37"/>
    </row>
    <row r="48" spans="1:9" x14ac:dyDescent="0.2">
      <c r="A48" s="35"/>
      <c r="B48" s="33"/>
      <c r="C48" s="33"/>
      <c r="D48" s="33"/>
      <c r="E48" s="33"/>
      <c r="F48" s="33"/>
      <c r="G48" s="33"/>
      <c r="H48" s="33"/>
      <c r="I48" s="34"/>
    </row>
    <row r="49" spans="1:9" x14ac:dyDescent="0.2">
      <c r="A49" s="35"/>
      <c r="B49" s="39"/>
      <c r="C49" s="33"/>
      <c r="D49" s="33"/>
      <c r="E49" s="33"/>
      <c r="F49" s="33"/>
      <c r="G49" s="33"/>
      <c r="H49" s="33"/>
      <c r="I49" s="34"/>
    </row>
    <row r="50" spans="1:9" x14ac:dyDescent="0.2">
      <c r="A50" s="35"/>
      <c r="B50" s="33"/>
      <c r="C50" s="33"/>
      <c r="D50" s="33"/>
      <c r="E50" s="33"/>
      <c r="F50" s="33"/>
      <c r="G50" s="33"/>
      <c r="H50" s="33"/>
      <c r="I50" s="34"/>
    </row>
    <row r="51" spans="1:9" x14ac:dyDescent="0.2">
      <c r="A51" s="35"/>
      <c r="B51" s="33"/>
      <c r="C51" s="33"/>
      <c r="D51" s="33"/>
      <c r="E51" s="33"/>
      <c r="F51" s="33"/>
      <c r="G51" s="33"/>
      <c r="H51" s="33"/>
      <c r="I51" s="34"/>
    </row>
    <row r="52" spans="1:9" ht="15.75" thickBot="1" x14ac:dyDescent="0.25">
      <c r="A52" s="61"/>
      <c r="B52" s="62"/>
      <c r="C52" s="63"/>
      <c r="D52" s="62"/>
      <c r="E52" s="62"/>
      <c r="F52" s="62"/>
      <c r="G52" s="62"/>
      <c r="H52" s="23"/>
      <c r="I52" s="64"/>
    </row>
    <row r="53" spans="1:9" x14ac:dyDescent="0.2">
      <c r="A53" s="57"/>
      <c r="B53" s="58"/>
      <c r="C53" s="58"/>
      <c r="D53" s="58"/>
      <c r="E53" s="58"/>
      <c r="F53" s="58"/>
      <c r="G53" s="58"/>
    </row>
  </sheetData>
  <sheetProtection algorithmName="SHA-512" hashValue="qyZFTDqpgkUy3aEj3fz61NdEiCW21v219NeoLba/9DxUji9d1A+YdC2vCA/Qmqu1KO+Y6hVM+7Es9K9+sIHi2Q==" saltValue="/hsF9wwhffp4Tz3FsbNE9A==" spinCount="100000" sheet="1" objects="1" scenarios="1"/>
  <mergeCells count="31">
    <mergeCell ref="A3:I3"/>
    <mergeCell ref="A4:I4"/>
    <mergeCell ref="B16:I21"/>
    <mergeCell ref="C46:C47"/>
    <mergeCell ref="D46:E46"/>
    <mergeCell ref="F46:G46"/>
    <mergeCell ref="D47:E47"/>
    <mergeCell ref="F47:G47"/>
    <mergeCell ref="D35:E35"/>
    <mergeCell ref="F35:G35"/>
    <mergeCell ref="C39:C41"/>
    <mergeCell ref="D39:E39"/>
    <mergeCell ref="F39:G39"/>
    <mergeCell ref="D40:E41"/>
    <mergeCell ref="F40:G40"/>
    <mergeCell ref="F41:G41"/>
    <mergeCell ref="C36:C38"/>
    <mergeCell ref="D36:E36"/>
    <mergeCell ref="D37:E38"/>
    <mergeCell ref="F36:G36"/>
    <mergeCell ref="F37:G37"/>
    <mergeCell ref="F38:G38"/>
    <mergeCell ref="D45:E45"/>
    <mergeCell ref="F45:G45"/>
    <mergeCell ref="C42:C43"/>
    <mergeCell ref="D42:E42"/>
    <mergeCell ref="F42:G42"/>
    <mergeCell ref="D43:E43"/>
    <mergeCell ref="F43:G43"/>
    <mergeCell ref="D44:E44"/>
    <mergeCell ref="F44:G44"/>
  </mergeCells>
  <pageMargins left="0.70866141732283472" right="0.70866141732283472" top="0.74803149606299213" bottom="0.74803149606299213" header="0.31496062992125984" footer="0.31496062992125984"/>
  <pageSetup paperSize="9" scale="75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9BE8D-B736-48AE-8ECD-D50800433C5B}">
  <sheetPr>
    <tabColor theme="7" tint="0.59999389629810485"/>
  </sheetPr>
  <dimension ref="A1:XBZ521"/>
  <sheetViews>
    <sheetView zoomScale="170" zoomScaleNormal="17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H1" sqref="H1:H1048576"/>
    </sheetView>
  </sheetViews>
  <sheetFormatPr defaultColWidth="11.42578125" defaultRowHeight="12.75" x14ac:dyDescent="0.2"/>
  <cols>
    <col min="1" max="1" width="9" style="346" customWidth="1"/>
    <col min="2" max="2" width="11.42578125" style="312" customWidth="1"/>
    <col min="3" max="3" width="14.7109375" style="312" customWidth="1"/>
    <col min="4" max="4" width="15" style="347" bestFit="1" customWidth="1"/>
    <col min="5" max="5" width="27.5703125" style="348" bestFit="1" customWidth="1"/>
    <col min="6" max="6" width="12.7109375" style="312" bestFit="1" customWidth="1"/>
    <col min="7" max="8" width="11.140625" style="350" customWidth="1"/>
    <col min="9" max="10" width="10.5703125" style="312" bestFit="1" customWidth="1"/>
    <col min="11" max="11" width="13.42578125" style="312" bestFit="1" customWidth="1"/>
    <col min="12" max="12" width="12.140625" style="312" bestFit="1" customWidth="1"/>
    <col min="13" max="13" width="13.85546875" style="312" bestFit="1" customWidth="1"/>
    <col min="14" max="14" width="14.85546875" style="312" bestFit="1" customWidth="1"/>
    <col min="15" max="15" width="14" style="347" bestFit="1" customWidth="1"/>
    <col min="16" max="16" width="47.140625" style="349" customWidth="1"/>
    <col min="17" max="17" width="12.140625" style="312" bestFit="1" customWidth="1"/>
    <col min="18" max="18" width="39.85546875" style="312" bestFit="1" customWidth="1"/>
    <col min="19" max="19" width="18.140625" style="312" bestFit="1" customWidth="1"/>
    <col min="20" max="16384" width="11.42578125" style="312"/>
  </cols>
  <sheetData>
    <row r="1" spans="1:19" ht="40.5" customHeight="1" thickBot="1" x14ac:dyDescent="0.25">
      <c r="A1" s="310" t="s">
        <v>1097</v>
      </c>
      <c r="B1" s="96"/>
      <c r="C1" s="311" t="s">
        <v>2776</v>
      </c>
      <c r="D1" s="97"/>
      <c r="E1" s="98"/>
      <c r="F1" s="99"/>
      <c r="G1" s="354" t="s">
        <v>2717</v>
      </c>
      <c r="H1" s="354"/>
      <c r="I1" s="100"/>
      <c r="J1" s="100"/>
      <c r="K1" s="124"/>
      <c r="L1" s="101"/>
      <c r="M1" s="102"/>
      <c r="N1" s="102"/>
      <c r="O1" s="97"/>
      <c r="P1" s="253"/>
      <c r="Q1" s="103"/>
      <c r="R1" s="103"/>
      <c r="S1" s="104"/>
    </row>
    <row r="2" spans="1:19" ht="34.5" thickBot="1" x14ac:dyDescent="0.25">
      <c r="A2" s="106"/>
      <c r="B2" s="107" t="s">
        <v>1098</v>
      </c>
      <c r="C2" s="108" t="s">
        <v>1099</v>
      </c>
      <c r="D2" s="109" t="s">
        <v>1100</v>
      </c>
      <c r="E2" s="108" t="s">
        <v>1101</v>
      </c>
      <c r="F2" s="108" t="s">
        <v>1102</v>
      </c>
      <c r="G2" s="377" t="s">
        <v>2803</v>
      </c>
      <c r="H2" s="377" t="s">
        <v>2804</v>
      </c>
      <c r="I2" s="108" t="s">
        <v>1105</v>
      </c>
      <c r="J2" s="108" t="s">
        <v>1103</v>
      </c>
      <c r="K2" s="108" t="s">
        <v>1104</v>
      </c>
      <c r="L2" s="108" t="s">
        <v>1106</v>
      </c>
      <c r="M2" s="108" t="s">
        <v>1107</v>
      </c>
      <c r="N2" s="108" t="s">
        <v>1108</v>
      </c>
      <c r="O2" s="109" t="s">
        <v>1109</v>
      </c>
      <c r="P2" s="109" t="s">
        <v>1110</v>
      </c>
      <c r="Q2" s="108" t="s">
        <v>1111</v>
      </c>
      <c r="R2" s="108" t="s">
        <v>1112</v>
      </c>
      <c r="S2" s="110" t="s">
        <v>1113</v>
      </c>
    </row>
    <row r="3" spans="1:19" ht="13.5" thickBot="1" x14ac:dyDescent="0.25">
      <c r="A3" s="313"/>
      <c r="B3" s="378" t="s">
        <v>1114</v>
      </c>
      <c r="C3" s="379"/>
      <c r="D3" s="379"/>
      <c r="E3" s="379"/>
      <c r="F3" s="380"/>
      <c r="G3" s="381"/>
      <c r="H3" s="381"/>
      <c r="I3" s="382"/>
      <c r="J3" s="382"/>
      <c r="K3" s="382"/>
      <c r="L3" s="382"/>
      <c r="M3" s="382"/>
      <c r="N3" s="382"/>
      <c r="O3" s="382"/>
      <c r="P3" s="379"/>
      <c r="Q3" s="382"/>
      <c r="R3" s="383"/>
      <c r="S3" s="384"/>
    </row>
    <row r="4" spans="1:19" x14ac:dyDescent="0.2">
      <c r="A4" s="313"/>
      <c r="B4" s="111" t="s">
        <v>2594</v>
      </c>
      <c r="C4" s="112"/>
      <c r="D4" s="113"/>
      <c r="E4" s="114"/>
      <c r="F4" s="115"/>
      <c r="G4" s="314"/>
      <c r="H4" s="314"/>
      <c r="I4" s="116"/>
      <c r="J4" s="116"/>
      <c r="K4" s="116"/>
      <c r="L4" s="117"/>
      <c r="M4" s="116"/>
      <c r="N4" s="117"/>
      <c r="O4" s="117"/>
      <c r="P4" s="254"/>
      <c r="Q4" s="116"/>
      <c r="R4" s="116"/>
      <c r="S4" s="118"/>
    </row>
    <row r="5" spans="1:19" x14ac:dyDescent="0.2">
      <c r="A5" s="313"/>
      <c r="B5" s="119" t="s">
        <v>1115</v>
      </c>
      <c r="C5" s="120" t="s">
        <v>672</v>
      </c>
      <c r="D5" s="121" t="s">
        <v>5</v>
      </c>
      <c r="E5" s="122" t="s">
        <v>1116</v>
      </c>
      <c r="F5" s="123" t="s">
        <v>682</v>
      </c>
      <c r="G5" s="124">
        <v>211.69</v>
      </c>
      <c r="H5" s="124">
        <f>ROUND(ROUND(G5*4.8,2),0)</f>
        <v>1016</v>
      </c>
      <c r="I5" s="125" t="s">
        <v>2718</v>
      </c>
      <c r="J5" s="125" t="s">
        <v>229</v>
      </c>
      <c r="K5" s="126">
        <v>1</v>
      </c>
      <c r="L5" s="126">
        <v>8537109199</v>
      </c>
      <c r="M5" s="125" t="s">
        <v>626</v>
      </c>
      <c r="N5" s="126">
        <v>148</v>
      </c>
      <c r="O5" s="127" t="s">
        <v>1117</v>
      </c>
      <c r="P5" s="255"/>
      <c r="Q5" s="125" t="s">
        <v>1118</v>
      </c>
      <c r="R5" s="128"/>
      <c r="S5" s="129">
        <v>800549180153</v>
      </c>
    </row>
    <row r="6" spans="1:19" x14ac:dyDescent="0.2">
      <c r="A6" s="313"/>
      <c r="B6" s="119" t="s">
        <v>1119</v>
      </c>
      <c r="C6" s="120" t="s">
        <v>8</v>
      </c>
      <c r="D6" s="121" t="s">
        <v>7</v>
      </c>
      <c r="E6" s="122" t="s">
        <v>1120</v>
      </c>
      <c r="F6" s="123" t="s">
        <v>682</v>
      </c>
      <c r="G6" s="124">
        <v>127.02</v>
      </c>
      <c r="H6" s="124">
        <f t="shared" ref="H6:H19" si="0">ROUND(ROUND(G6*4.8,2),0)</f>
        <v>610</v>
      </c>
      <c r="I6" s="125" t="s">
        <v>2718</v>
      </c>
      <c r="J6" s="125" t="s">
        <v>229</v>
      </c>
      <c r="K6" s="125" t="s">
        <v>3</v>
      </c>
      <c r="L6" s="126">
        <v>8537109199</v>
      </c>
      <c r="M6" s="125" t="s">
        <v>626</v>
      </c>
      <c r="N6" s="126">
        <v>7</v>
      </c>
      <c r="O6" s="127" t="s">
        <v>1121</v>
      </c>
      <c r="P6" s="255"/>
      <c r="Q6" s="125" t="s">
        <v>1118</v>
      </c>
      <c r="R6" s="128"/>
      <c r="S6" s="130">
        <v>8717332205882</v>
      </c>
    </row>
    <row r="7" spans="1:19" x14ac:dyDescent="0.2">
      <c r="A7" s="313"/>
      <c r="B7" s="119" t="s">
        <v>2719</v>
      </c>
      <c r="C7" s="120" t="s">
        <v>11</v>
      </c>
      <c r="D7" s="121" t="s">
        <v>10</v>
      </c>
      <c r="E7" s="122" t="s">
        <v>1122</v>
      </c>
      <c r="F7" s="123" t="s">
        <v>682</v>
      </c>
      <c r="G7" s="124">
        <v>169.34</v>
      </c>
      <c r="H7" s="124">
        <f t="shared" si="0"/>
        <v>813</v>
      </c>
      <c r="I7" s="125" t="s">
        <v>2718</v>
      </c>
      <c r="J7" s="125" t="s">
        <v>229</v>
      </c>
      <c r="K7" s="126">
        <v>1</v>
      </c>
      <c r="L7" s="126">
        <v>8537109199</v>
      </c>
      <c r="M7" s="125" t="s">
        <v>626</v>
      </c>
      <c r="N7" s="126">
        <v>98</v>
      </c>
      <c r="O7" s="127" t="s">
        <v>1123</v>
      </c>
      <c r="P7" s="255"/>
      <c r="Q7" s="125" t="s">
        <v>1118</v>
      </c>
      <c r="R7" s="128"/>
      <c r="S7" s="129">
        <v>8717332205912</v>
      </c>
    </row>
    <row r="8" spans="1:19" s="131" customFormat="1" x14ac:dyDescent="0.2">
      <c r="A8" s="315"/>
      <c r="B8" s="119" t="s">
        <v>1124</v>
      </c>
      <c r="C8" s="120" t="s">
        <v>14</v>
      </c>
      <c r="D8" s="121" t="s">
        <v>13</v>
      </c>
      <c r="E8" s="122" t="s">
        <v>1125</v>
      </c>
      <c r="F8" s="123" t="s">
        <v>682</v>
      </c>
      <c r="G8" s="124">
        <v>254.03</v>
      </c>
      <c r="H8" s="124">
        <f t="shared" si="0"/>
        <v>1219</v>
      </c>
      <c r="I8" s="125" t="s">
        <v>2718</v>
      </c>
      <c r="J8" s="125" t="s">
        <v>229</v>
      </c>
      <c r="K8" s="126">
        <v>1</v>
      </c>
      <c r="L8" s="126">
        <v>8537109199</v>
      </c>
      <c r="M8" s="125" t="s">
        <v>626</v>
      </c>
      <c r="N8" s="126">
        <v>15</v>
      </c>
      <c r="O8" s="127" t="s">
        <v>1126</v>
      </c>
      <c r="P8" s="255"/>
      <c r="Q8" s="125" t="s">
        <v>1118</v>
      </c>
      <c r="R8" s="128"/>
      <c r="S8" s="129">
        <v>8717332205929</v>
      </c>
    </row>
    <row r="9" spans="1:19" x14ac:dyDescent="0.2">
      <c r="A9" s="313"/>
      <c r="B9" s="119" t="s">
        <v>1127</v>
      </c>
      <c r="C9" s="120" t="s">
        <v>17</v>
      </c>
      <c r="D9" s="121" t="s">
        <v>16</v>
      </c>
      <c r="E9" s="122" t="s">
        <v>1128</v>
      </c>
      <c r="F9" s="123" t="s">
        <v>682</v>
      </c>
      <c r="G9" s="124">
        <v>254.03</v>
      </c>
      <c r="H9" s="124">
        <f t="shared" si="0"/>
        <v>1219</v>
      </c>
      <c r="I9" s="125" t="s">
        <v>2718</v>
      </c>
      <c r="J9" s="125" t="s">
        <v>229</v>
      </c>
      <c r="K9" s="125" t="s">
        <v>3</v>
      </c>
      <c r="L9" s="126">
        <v>8537109199</v>
      </c>
      <c r="M9" s="125" t="s">
        <v>626</v>
      </c>
      <c r="N9" s="126">
        <v>4</v>
      </c>
      <c r="O9" s="127" t="s">
        <v>1129</v>
      </c>
      <c r="P9" s="255"/>
      <c r="Q9" s="125" t="s">
        <v>1118</v>
      </c>
      <c r="R9" s="128"/>
      <c r="S9" s="129">
        <v>8717332205936</v>
      </c>
    </row>
    <row r="10" spans="1:19" x14ac:dyDescent="0.2">
      <c r="A10" s="316"/>
      <c r="B10" s="132" t="s">
        <v>1130</v>
      </c>
      <c r="C10" s="133" t="s">
        <v>20</v>
      </c>
      <c r="D10" s="134" t="s">
        <v>19</v>
      </c>
      <c r="E10" s="135" t="s">
        <v>1131</v>
      </c>
      <c r="F10" s="136" t="s">
        <v>682</v>
      </c>
      <c r="G10" s="124">
        <v>232.51</v>
      </c>
      <c r="H10" s="124">
        <f t="shared" si="0"/>
        <v>1116</v>
      </c>
      <c r="I10" s="125" t="s">
        <v>2718</v>
      </c>
      <c r="J10" s="137" t="s">
        <v>229</v>
      </c>
      <c r="K10" s="138">
        <v>1</v>
      </c>
      <c r="L10" s="138">
        <v>8537109199</v>
      </c>
      <c r="M10" s="137" t="s">
        <v>626</v>
      </c>
      <c r="N10" s="138">
        <v>17</v>
      </c>
      <c r="O10" s="317" t="s">
        <v>1132</v>
      </c>
      <c r="P10" s="256"/>
      <c r="Q10" s="137" t="s">
        <v>1118</v>
      </c>
      <c r="R10" s="139"/>
      <c r="S10" s="140">
        <v>8717332205943</v>
      </c>
    </row>
    <row r="11" spans="1:19" x14ac:dyDescent="0.2">
      <c r="A11" s="316"/>
      <c r="B11" s="132" t="s">
        <v>1133</v>
      </c>
      <c r="C11" s="133" t="s">
        <v>23</v>
      </c>
      <c r="D11" s="134" t="s">
        <v>22</v>
      </c>
      <c r="E11" s="135" t="s">
        <v>1134</v>
      </c>
      <c r="F11" s="136" t="s">
        <v>682</v>
      </c>
      <c r="G11" s="124">
        <v>459.06</v>
      </c>
      <c r="H11" s="124">
        <f t="shared" si="0"/>
        <v>2203</v>
      </c>
      <c r="I11" s="125" t="s">
        <v>2718</v>
      </c>
      <c r="J11" s="137" t="s">
        <v>229</v>
      </c>
      <c r="K11" s="138">
        <v>1</v>
      </c>
      <c r="L11" s="138">
        <v>8537109199</v>
      </c>
      <c r="M11" s="137" t="s">
        <v>626</v>
      </c>
      <c r="N11" s="138">
        <v>52</v>
      </c>
      <c r="O11" s="317" t="s">
        <v>1135</v>
      </c>
      <c r="P11" s="256"/>
      <c r="Q11" s="137" t="s">
        <v>1118</v>
      </c>
      <c r="R11" s="139"/>
      <c r="S11" s="140">
        <v>8717332205950</v>
      </c>
    </row>
    <row r="12" spans="1:19" s="131" customFormat="1" x14ac:dyDescent="0.2">
      <c r="A12" s="315"/>
      <c r="B12" s="119" t="s">
        <v>1136</v>
      </c>
      <c r="C12" s="120" t="s">
        <v>1137</v>
      </c>
      <c r="D12" s="121" t="s">
        <v>1138</v>
      </c>
      <c r="E12" s="122" t="s">
        <v>1139</v>
      </c>
      <c r="F12" s="123" t="s">
        <v>682</v>
      </c>
      <c r="G12" s="124">
        <v>338.7</v>
      </c>
      <c r="H12" s="124">
        <f t="shared" si="0"/>
        <v>1626</v>
      </c>
      <c r="I12" s="125" t="s">
        <v>2718</v>
      </c>
      <c r="J12" s="125" t="s">
        <v>229</v>
      </c>
      <c r="K12" s="126">
        <v>1</v>
      </c>
      <c r="L12" s="126">
        <v>8537109199</v>
      </c>
      <c r="M12" s="125" t="s">
        <v>626</v>
      </c>
      <c r="N12" s="126">
        <v>79</v>
      </c>
      <c r="O12" s="127" t="s">
        <v>1140</v>
      </c>
      <c r="P12" s="255"/>
      <c r="Q12" s="125" t="s">
        <v>1118</v>
      </c>
      <c r="R12" s="128"/>
      <c r="S12" s="129">
        <v>800549134231</v>
      </c>
    </row>
    <row r="13" spans="1:19" s="131" customFormat="1" x14ac:dyDescent="0.2">
      <c r="A13" s="316"/>
      <c r="B13" s="132" t="s">
        <v>1141</v>
      </c>
      <c r="C13" s="133" t="s">
        <v>26</v>
      </c>
      <c r="D13" s="134" t="s">
        <v>25</v>
      </c>
      <c r="E13" s="135" t="s">
        <v>1142</v>
      </c>
      <c r="F13" s="136" t="s">
        <v>682</v>
      </c>
      <c r="G13" s="124">
        <v>387.52</v>
      </c>
      <c r="H13" s="124">
        <f t="shared" si="0"/>
        <v>1860</v>
      </c>
      <c r="I13" s="125" t="s">
        <v>2718</v>
      </c>
      <c r="J13" s="137" t="s">
        <v>229</v>
      </c>
      <c r="K13" s="137" t="s">
        <v>3</v>
      </c>
      <c r="L13" s="138">
        <v>8537109199</v>
      </c>
      <c r="M13" s="137" t="s">
        <v>626</v>
      </c>
      <c r="N13" s="138">
        <v>15</v>
      </c>
      <c r="O13" s="317" t="s">
        <v>1143</v>
      </c>
      <c r="P13" s="256"/>
      <c r="Q13" s="137" t="s">
        <v>1118</v>
      </c>
      <c r="R13" s="139"/>
      <c r="S13" s="140">
        <v>8717332205998</v>
      </c>
    </row>
    <row r="14" spans="1:19" s="131" customFormat="1" x14ac:dyDescent="0.2">
      <c r="A14" s="315"/>
      <c r="B14" s="119" t="s">
        <v>1144</v>
      </c>
      <c r="C14" s="120" t="s">
        <v>29</v>
      </c>
      <c r="D14" s="121" t="s">
        <v>28</v>
      </c>
      <c r="E14" s="122" t="s">
        <v>1145</v>
      </c>
      <c r="F14" s="123" t="s">
        <v>682</v>
      </c>
      <c r="G14" s="124">
        <v>338.7</v>
      </c>
      <c r="H14" s="124">
        <f t="shared" si="0"/>
        <v>1626</v>
      </c>
      <c r="I14" s="125" t="s">
        <v>2718</v>
      </c>
      <c r="J14" s="125" t="s">
        <v>229</v>
      </c>
      <c r="K14" s="126">
        <v>1</v>
      </c>
      <c r="L14" s="126">
        <v>8537109199</v>
      </c>
      <c r="M14" s="125" t="s">
        <v>626</v>
      </c>
      <c r="N14" s="126">
        <v>37</v>
      </c>
      <c r="O14" s="127" t="s">
        <v>1123</v>
      </c>
      <c r="P14" s="255"/>
      <c r="Q14" s="125" t="s">
        <v>1118</v>
      </c>
      <c r="R14" s="128"/>
      <c r="S14" s="129">
        <v>8717332206001</v>
      </c>
    </row>
    <row r="15" spans="1:19" x14ac:dyDescent="0.2">
      <c r="A15" s="313"/>
      <c r="B15" s="119" t="s">
        <v>1146</v>
      </c>
      <c r="C15" s="120" t="s">
        <v>32</v>
      </c>
      <c r="D15" s="121" t="s">
        <v>31</v>
      </c>
      <c r="E15" s="122" t="s">
        <v>1147</v>
      </c>
      <c r="F15" s="123" t="s">
        <v>682</v>
      </c>
      <c r="G15" s="124">
        <v>447.07</v>
      </c>
      <c r="H15" s="124">
        <f t="shared" si="0"/>
        <v>2146</v>
      </c>
      <c r="I15" s="125" t="s">
        <v>2743</v>
      </c>
      <c r="J15" s="125" t="s">
        <v>229</v>
      </c>
      <c r="K15" s="125" t="s">
        <v>3</v>
      </c>
      <c r="L15" s="126">
        <v>8537109199</v>
      </c>
      <c r="M15" s="125" t="s">
        <v>626</v>
      </c>
      <c r="N15" s="126">
        <v>32</v>
      </c>
      <c r="O15" s="127" t="s">
        <v>1140</v>
      </c>
      <c r="P15" s="255"/>
      <c r="Q15" s="125" t="s">
        <v>1118</v>
      </c>
      <c r="R15" s="128"/>
      <c r="S15" s="130">
        <v>8717332260041</v>
      </c>
    </row>
    <row r="16" spans="1:19" x14ac:dyDescent="0.2">
      <c r="A16" s="316"/>
      <c r="B16" s="132" t="s">
        <v>1148</v>
      </c>
      <c r="C16" s="133" t="s">
        <v>36</v>
      </c>
      <c r="D16" s="134" t="s">
        <v>35</v>
      </c>
      <c r="E16" s="135" t="s">
        <v>1149</v>
      </c>
      <c r="F16" s="136" t="s">
        <v>682</v>
      </c>
      <c r="G16" s="124">
        <v>494.82</v>
      </c>
      <c r="H16" s="124">
        <f t="shared" si="0"/>
        <v>2375</v>
      </c>
      <c r="I16" s="125" t="s">
        <v>2718</v>
      </c>
      <c r="J16" s="137" t="s">
        <v>229</v>
      </c>
      <c r="K16" s="138">
        <v>1</v>
      </c>
      <c r="L16" s="138">
        <v>8538909999</v>
      </c>
      <c r="M16" s="137" t="s">
        <v>626</v>
      </c>
      <c r="N16" s="138">
        <v>462</v>
      </c>
      <c r="O16" s="317" t="s">
        <v>1123</v>
      </c>
      <c r="P16" s="256"/>
      <c r="Q16" s="137" t="s">
        <v>1118</v>
      </c>
      <c r="R16" s="139"/>
      <c r="S16" s="141">
        <v>8717332206018</v>
      </c>
    </row>
    <row r="17" spans="1:19" x14ac:dyDescent="0.2">
      <c r="A17" s="316"/>
      <c r="B17" s="132" t="s">
        <v>1150</v>
      </c>
      <c r="C17" s="133" t="s">
        <v>39</v>
      </c>
      <c r="D17" s="134" t="s">
        <v>38</v>
      </c>
      <c r="E17" s="135" t="s">
        <v>1151</v>
      </c>
      <c r="F17" s="136" t="s">
        <v>682</v>
      </c>
      <c r="G17" s="124">
        <v>983.69</v>
      </c>
      <c r="H17" s="124">
        <f t="shared" si="0"/>
        <v>4722</v>
      </c>
      <c r="I17" s="125" t="s">
        <v>2718</v>
      </c>
      <c r="J17" s="137" t="s">
        <v>229</v>
      </c>
      <c r="K17" s="137" t="s">
        <v>3</v>
      </c>
      <c r="L17" s="138">
        <v>8538909999</v>
      </c>
      <c r="M17" s="137" t="s">
        <v>626</v>
      </c>
      <c r="N17" s="138">
        <v>27</v>
      </c>
      <c r="O17" s="317" t="s">
        <v>1152</v>
      </c>
      <c r="P17" s="256"/>
      <c r="Q17" s="137" t="s">
        <v>1118</v>
      </c>
      <c r="R17" s="139"/>
      <c r="S17" s="141">
        <v>8717332309719</v>
      </c>
    </row>
    <row r="18" spans="1:19" x14ac:dyDescent="0.2">
      <c r="A18" s="313"/>
      <c r="B18" s="142" t="s">
        <v>1153</v>
      </c>
      <c r="C18" s="143" t="s">
        <v>41</v>
      </c>
      <c r="D18" s="144" t="s">
        <v>1027</v>
      </c>
      <c r="E18" s="122" t="s">
        <v>1154</v>
      </c>
      <c r="F18" s="123" t="s">
        <v>682</v>
      </c>
      <c r="G18" s="124">
        <v>57.43</v>
      </c>
      <c r="H18" s="124">
        <f t="shared" si="0"/>
        <v>276</v>
      </c>
      <c r="I18" s="145" t="s">
        <v>2743</v>
      </c>
      <c r="J18" s="145" t="s">
        <v>229</v>
      </c>
      <c r="K18" s="145" t="s">
        <v>3</v>
      </c>
      <c r="L18" s="126">
        <v>8536901000</v>
      </c>
      <c r="M18" s="145" t="s">
        <v>626</v>
      </c>
      <c r="N18" s="126">
        <v>165</v>
      </c>
      <c r="O18" s="127" t="s">
        <v>1155</v>
      </c>
      <c r="P18" s="122"/>
      <c r="Q18" s="145" t="s">
        <v>1118</v>
      </c>
      <c r="R18" s="128"/>
      <c r="S18" s="146">
        <v>8717332206025</v>
      </c>
    </row>
    <row r="19" spans="1:19" x14ac:dyDescent="0.2">
      <c r="A19" s="313"/>
      <c r="B19" s="119" t="s">
        <v>1156</v>
      </c>
      <c r="C19" s="120" t="s">
        <v>44</v>
      </c>
      <c r="D19" s="121" t="s">
        <v>43</v>
      </c>
      <c r="E19" s="122" t="s">
        <v>1157</v>
      </c>
      <c r="F19" s="123" t="s">
        <v>682</v>
      </c>
      <c r="G19" s="124">
        <v>143.94999999999999</v>
      </c>
      <c r="H19" s="124">
        <f t="shared" si="0"/>
        <v>691</v>
      </c>
      <c r="I19" s="125" t="s">
        <v>2743</v>
      </c>
      <c r="J19" s="125" t="s">
        <v>229</v>
      </c>
      <c r="K19" s="126">
        <v>1</v>
      </c>
      <c r="L19" s="126">
        <v>8536901000</v>
      </c>
      <c r="M19" s="125" t="s">
        <v>626</v>
      </c>
      <c r="N19" s="126">
        <v>129</v>
      </c>
      <c r="O19" s="127" t="s">
        <v>1158</v>
      </c>
      <c r="P19" s="255"/>
      <c r="Q19" s="125" t="s">
        <v>1118</v>
      </c>
      <c r="R19" s="128"/>
      <c r="S19" s="129">
        <v>8717332206032</v>
      </c>
    </row>
    <row r="20" spans="1:19" x14ac:dyDescent="0.2">
      <c r="A20" s="313"/>
      <c r="B20" s="147" t="s">
        <v>1159</v>
      </c>
      <c r="C20" s="148"/>
      <c r="D20" s="149" t="s">
        <v>1160</v>
      </c>
      <c r="E20" s="148"/>
      <c r="F20" s="150"/>
      <c r="G20" s="318"/>
      <c r="H20" s="318"/>
      <c r="I20" s="148" t="s">
        <v>1160</v>
      </c>
      <c r="J20" s="148"/>
      <c r="K20" s="148"/>
      <c r="L20" s="151"/>
      <c r="M20" s="151"/>
      <c r="N20" s="152" t="s">
        <v>1160</v>
      </c>
      <c r="O20" s="319" t="s">
        <v>1160</v>
      </c>
      <c r="P20" s="257"/>
      <c r="Q20" s="153"/>
      <c r="R20" s="154"/>
      <c r="S20" s="155"/>
    </row>
    <row r="21" spans="1:19" x14ac:dyDescent="0.2">
      <c r="A21" s="313"/>
      <c r="B21" s="156" t="s">
        <v>1161</v>
      </c>
      <c r="C21" s="157" t="s">
        <v>963</v>
      </c>
      <c r="D21" s="158" t="s">
        <v>965</v>
      </c>
      <c r="E21" s="135" t="s">
        <v>1162</v>
      </c>
      <c r="F21" s="136" t="s">
        <v>682</v>
      </c>
      <c r="G21" s="124">
        <v>822.73</v>
      </c>
      <c r="H21" s="124">
        <f>ROUND(ROUND(G21*4.8,2),0)</f>
        <v>3949</v>
      </c>
      <c r="I21" s="125" t="s">
        <v>2718</v>
      </c>
      <c r="J21" s="137" t="s">
        <v>229</v>
      </c>
      <c r="K21" s="138" t="s">
        <v>3</v>
      </c>
      <c r="L21" s="138">
        <v>8537109199</v>
      </c>
      <c r="M21" s="159" t="s">
        <v>625</v>
      </c>
      <c r="N21" s="138">
        <v>24</v>
      </c>
      <c r="O21" s="317">
        <v>3.1909999999999998</v>
      </c>
      <c r="P21" s="135"/>
      <c r="Q21" s="159" t="s">
        <v>1118</v>
      </c>
      <c r="R21" s="139"/>
      <c r="S21" s="160">
        <v>8717332940417</v>
      </c>
    </row>
    <row r="22" spans="1:19" x14ac:dyDescent="0.2">
      <c r="A22" s="313"/>
      <c r="B22" s="156" t="s">
        <v>1163</v>
      </c>
      <c r="C22" s="157" t="s">
        <v>964</v>
      </c>
      <c r="D22" s="158" t="s">
        <v>966</v>
      </c>
      <c r="E22" s="135" t="s">
        <v>1164</v>
      </c>
      <c r="F22" s="136" t="s">
        <v>682</v>
      </c>
      <c r="G22" s="124">
        <v>1412.94</v>
      </c>
      <c r="H22" s="124">
        <f>ROUND(ROUND(G22*4.8,2),0)</f>
        <v>6782</v>
      </c>
      <c r="I22" s="125" t="s">
        <v>2718</v>
      </c>
      <c r="J22" s="137" t="s">
        <v>229</v>
      </c>
      <c r="K22" s="138" t="s">
        <v>3</v>
      </c>
      <c r="L22" s="138">
        <v>8537109199</v>
      </c>
      <c r="M22" s="159" t="s">
        <v>625</v>
      </c>
      <c r="N22" s="138">
        <v>27</v>
      </c>
      <c r="O22" s="317">
        <v>3.1909999999999998</v>
      </c>
      <c r="P22" s="135"/>
      <c r="Q22" s="159" t="s">
        <v>1118</v>
      </c>
      <c r="R22" s="139"/>
      <c r="S22" s="160">
        <v>4060039031174</v>
      </c>
    </row>
    <row r="23" spans="1:19" x14ac:dyDescent="0.2">
      <c r="A23" s="313"/>
      <c r="B23" s="111" t="s">
        <v>2595</v>
      </c>
      <c r="C23" s="114"/>
      <c r="D23" s="161" t="s">
        <v>1160</v>
      </c>
      <c r="E23" s="114"/>
      <c r="F23" s="115"/>
      <c r="G23" s="314"/>
      <c r="H23" s="314"/>
      <c r="I23" s="114" t="s">
        <v>1160</v>
      </c>
      <c r="J23" s="114"/>
      <c r="K23" s="114"/>
      <c r="L23" s="114"/>
      <c r="M23" s="114"/>
      <c r="N23" s="162" t="s">
        <v>1160</v>
      </c>
      <c r="O23" s="320" t="s">
        <v>1160</v>
      </c>
      <c r="P23" s="258"/>
      <c r="Q23" s="116"/>
      <c r="R23" s="163"/>
      <c r="S23" s="118"/>
    </row>
    <row r="24" spans="1:19" x14ac:dyDescent="0.2">
      <c r="A24" s="313"/>
      <c r="B24" s="119" t="s">
        <v>1168</v>
      </c>
      <c r="C24" s="120" t="s">
        <v>47</v>
      </c>
      <c r="D24" s="121" t="s">
        <v>46</v>
      </c>
      <c r="E24" s="122" t="s">
        <v>1169</v>
      </c>
      <c r="F24" s="123" t="s">
        <v>682</v>
      </c>
      <c r="G24" s="124">
        <v>504.01</v>
      </c>
      <c r="H24" s="124">
        <f>ROUND(ROUND(G24*4.8,2),0)</f>
        <v>2419</v>
      </c>
      <c r="I24" s="125" t="s">
        <v>2743</v>
      </c>
      <c r="J24" s="125" t="s">
        <v>229</v>
      </c>
      <c r="K24" s="126">
        <v>1</v>
      </c>
      <c r="L24" s="126">
        <v>8538909999</v>
      </c>
      <c r="M24" s="125" t="s">
        <v>626</v>
      </c>
      <c r="N24" s="126">
        <v>68</v>
      </c>
      <c r="O24" s="127" t="s">
        <v>1170</v>
      </c>
      <c r="P24" s="255"/>
      <c r="Q24" s="125" t="s">
        <v>1118</v>
      </c>
      <c r="R24" s="166"/>
      <c r="S24" s="130">
        <v>8717332206131</v>
      </c>
    </row>
    <row r="25" spans="1:19" x14ac:dyDescent="0.2">
      <c r="A25" s="313"/>
      <c r="B25" s="119" t="s">
        <v>1171</v>
      </c>
      <c r="C25" s="120" t="s">
        <v>50</v>
      </c>
      <c r="D25" s="121" t="s">
        <v>49</v>
      </c>
      <c r="E25" s="122" t="s">
        <v>1172</v>
      </c>
      <c r="F25" s="123" t="s">
        <v>682</v>
      </c>
      <c r="G25" s="124">
        <v>635.04999999999995</v>
      </c>
      <c r="H25" s="124">
        <f t="shared" ref="H25:H40" si="1">ROUND(ROUND(G25*4.8,2),0)</f>
        <v>3048</v>
      </c>
      <c r="I25" s="125" t="s">
        <v>2743</v>
      </c>
      <c r="J25" s="125" t="s">
        <v>229</v>
      </c>
      <c r="K25" s="126">
        <v>1</v>
      </c>
      <c r="L25" s="126">
        <v>8538909999</v>
      </c>
      <c r="M25" s="125" t="s">
        <v>626</v>
      </c>
      <c r="N25" s="126">
        <v>74</v>
      </c>
      <c r="O25" s="127" t="s">
        <v>1173</v>
      </c>
      <c r="P25" s="255"/>
      <c r="Q25" s="125" t="s">
        <v>1118</v>
      </c>
      <c r="R25" s="128"/>
      <c r="S25" s="130">
        <v>8717332206148</v>
      </c>
    </row>
    <row r="26" spans="1:19" x14ac:dyDescent="0.2">
      <c r="A26" s="313"/>
      <c r="B26" s="132" t="s">
        <v>1174</v>
      </c>
      <c r="C26" s="133" t="s">
        <v>53</v>
      </c>
      <c r="D26" s="134" t="s">
        <v>52</v>
      </c>
      <c r="E26" s="135" t="s">
        <v>1175</v>
      </c>
      <c r="F26" s="136" t="s">
        <v>682</v>
      </c>
      <c r="G26" s="124">
        <v>1079.08</v>
      </c>
      <c r="H26" s="124">
        <f t="shared" si="1"/>
        <v>5180</v>
      </c>
      <c r="I26" s="137" t="s">
        <v>2743</v>
      </c>
      <c r="J26" s="137" t="s">
        <v>229</v>
      </c>
      <c r="K26" s="138">
        <v>1</v>
      </c>
      <c r="L26" s="138">
        <v>8538909999</v>
      </c>
      <c r="M26" s="137" t="s">
        <v>626</v>
      </c>
      <c r="N26" s="138">
        <v>21</v>
      </c>
      <c r="O26" s="317" t="s">
        <v>1176</v>
      </c>
      <c r="P26" s="256"/>
      <c r="Q26" s="137" t="s">
        <v>1118</v>
      </c>
      <c r="R26" s="139"/>
      <c r="S26" s="141">
        <v>8717332206155</v>
      </c>
    </row>
    <row r="27" spans="1:19" x14ac:dyDescent="0.2">
      <c r="A27" s="313"/>
      <c r="B27" s="119" t="s">
        <v>1177</v>
      </c>
      <c r="C27" s="120" t="s">
        <v>56</v>
      </c>
      <c r="D27" s="121" t="s">
        <v>55</v>
      </c>
      <c r="E27" s="122" t="s">
        <v>1178</v>
      </c>
      <c r="F27" s="123" t="s">
        <v>682</v>
      </c>
      <c r="G27" s="124">
        <v>340.52</v>
      </c>
      <c r="H27" s="124">
        <f t="shared" si="1"/>
        <v>1635</v>
      </c>
      <c r="I27" s="125" t="s">
        <v>2743</v>
      </c>
      <c r="J27" s="125" t="s">
        <v>229</v>
      </c>
      <c r="K27" s="126">
        <v>1</v>
      </c>
      <c r="L27" s="126">
        <v>8538909999</v>
      </c>
      <c r="M27" s="125" t="s">
        <v>626</v>
      </c>
      <c r="N27" s="126">
        <v>54</v>
      </c>
      <c r="O27" s="127" t="s">
        <v>1179</v>
      </c>
      <c r="P27" s="255"/>
      <c r="Q27" s="125" t="s">
        <v>1118</v>
      </c>
      <c r="R27" s="128"/>
      <c r="S27" s="130">
        <v>8717332206162</v>
      </c>
    </row>
    <row r="28" spans="1:19" x14ac:dyDescent="0.2">
      <c r="A28" s="313"/>
      <c r="B28" s="119" t="s">
        <v>1180</v>
      </c>
      <c r="C28" s="120" t="s">
        <v>1181</v>
      </c>
      <c r="D28" s="121" t="s">
        <v>1182</v>
      </c>
      <c r="E28" s="122" t="s">
        <v>1183</v>
      </c>
      <c r="F28" s="123" t="s">
        <v>682</v>
      </c>
      <c r="G28" s="124">
        <v>343.53</v>
      </c>
      <c r="H28" s="124">
        <f t="shared" si="1"/>
        <v>1649</v>
      </c>
      <c r="I28" s="125" t="s">
        <v>2743</v>
      </c>
      <c r="J28" s="125" t="s">
        <v>229</v>
      </c>
      <c r="K28" s="125" t="s">
        <v>3</v>
      </c>
      <c r="L28" s="126">
        <v>3926909790</v>
      </c>
      <c r="M28" s="125" t="s">
        <v>626</v>
      </c>
      <c r="N28" s="126">
        <v>124</v>
      </c>
      <c r="O28" s="127" t="s">
        <v>1184</v>
      </c>
      <c r="P28" s="255"/>
      <c r="Q28" s="125" t="s">
        <v>1118</v>
      </c>
      <c r="R28" s="128"/>
      <c r="S28" s="130">
        <v>8717332206667</v>
      </c>
    </row>
    <row r="29" spans="1:19" x14ac:dyDescent="0.2">
      <c r="A29" s="313"/>
      <c r="B29" s="119" t="s">
        <v>1185</v>
      </c>
      <c r="C29" s="120" t="s">
        <v>59</v>
      </c>
      <c r="D29" s="121" t="s">
        <v>58</v>
      </c>
      <c r="E29" s="122" t="s">
        <v>1186</v>
      </c>
      <c r="F29" s="123" t="s">
        <v>682</v>
      </c>
      <c r="G29" s="124">
        <v>393.67</v>
      </c>
      <c r="H29" s="124">
        <f t="shared" si="1"/>
        <v>1890</v>
      </c>
      <c r="I29" s="125" t="s">
        <v>2743</v>
      </c>
      <c r="J29" s="125" t="s">
        <v>229</v>
      </c>
      <c r="K29" s="126">
        <v>1</v>
      </c>
      <c r="L29" s="126">
        <v>8538909999</v>
      </c>
      <c r="M29" s="125" t="s">
        <v>626</v>
      </c>
      <c r="N29" s="126">
        <v>64</v>
      </c>
      <c r="O29" s="127" t="s">
        <v>1187</v>
      </c>
      <c r="P29" s="255"/>
      <c r="Q29" s="125" t="s">
        <v>1118</v>
      </c>
      <c r="R29" s="128"/>
      <c r="S29" s="130">
        <v>8717332206179</v>
      </c>
    </row>
    <row r="30" spans="1:19" x14ac:dyDescent="0.2">
      <c r="A30" s="313"/>
      <c r="B30" s="119" t="s">
        <v>1188</v>
      </c>
      <c r="C30" s="120" t="s">
        <v>62</v>
      </c>
      <c r="D30" s="121" t="s">
        <v>61</v>
      </c>
      <c r="E30" s="122" t="s">
        <v>1189</v>
      </c>
      <c r="F30" s="123" t="s">
        <v>682</v>
      </c>
      <c r="G30" s="124">
        <v>327.61</v>
      </c>
      <c r="H30" s="124">
        <f t="shared" si="1"/>
        <v>1573</v>
      </c>
      <c r="I30" s="125" t="s">
        <v>2743</v>
      </c>
      <c r="J30" s="125" t="s">
        <v>229</v>
      </c>
      <c r="K30" s="125" t="s">
        <v>3</v>
      </c>
      <c r="L30" s="126">
        <v>8538909999</v>
      </c>
      <c r="M30" s="125" t="s">
        <v>626</v>
      </c>
      <c r="N30" s="126">
        <v>13</v>
      </c>
      <c r="O30" s="127" t="s">
        <v>1190</v>
      </c>
      <c r="P30" s="255"/>
      <c r="Q30" s="125" t="s">
        <v>1118</v>
      </c>
      <c r="R30" s="128"/>
      <c r="S30" s="130">
        <v>8717332206315</v>
      </c>
    </row>
    <row r="31" spans="1:19" x14ac:dyDescent="0.2">
      <c r="A31" s="313"/>
      <c r="B31" s="119" t="s">
        <v>1191</v>
      </c>
      <c r="C31" s="120" t="s">
        <v>68</v>
      </c>
      <c r="D31" s="121" t="s">
        <v>67</v>
      </c>
      <c r="E31" s="122" t="s">
        <v>1192</v>
      </c>
      <c r="F31" s="123" t="s">
        <v>682</v>
      </c>
      <c r="G31" s="124">
        <v>171.37</v>
      </c>
      <c r="H31" s="124">
        <f t="shared" si="1"/>
        <v>823</v>
      </c>
      <c r="I31" s="125" t="s">
        <v>2743</v>
      </c>
      <c r="J31" s="125" t="s">
        <v>229</v>
      </c>
      <c r="K31" s="126">
        <v>1</v>
      </c>
      <c r="L31" s="126">
        <v>3926909790</v>
      </c>
      <c r="M31" s="125" t="s">
        <v>626</v>
      </c>
      <c r="N31" s="126">
        <v>500</v>
      </c>
      <c r="O31" s="127" t="s">
        <v>1193</v>
      </c>
      <c r="P31" s="255"/>
      <c r="Q31" s="125" t="s">
        <v>1118</v>
      </c>
      <c r="R31" s="128"/>
      <c r="S31" s="129">
        <v>8717332206193</v>
      </c>
    </row>
    <row r="32" spans="1:19" x14ac:dyDescent="0.2">
      <c r="A32" s="313"/>
      <c r="B32" s="119" t="s">
        <v>1194</v>
      </c>
      <c r="C32" s="120" t="s">
        <v>71</v>
      </c>
      <c r="D32" s="121" t="s">
        <v>70</v>
      </c>
      <c r="E32" s="122" t="s">
        <v>1195</v>
      </c>
      <c r="F32" s="123" t="s">
        <v>682</v>
      </c>
      <c r="G32" s="124">
        <v>126</v>
      </c>
      <c r="H32" s="124">
        <f t="shared" si="1"/>
        <v>605</v>
      </c>
      <c r="I32" s="125" t="s">
        <v>2743</v>
      </c>
      <c r="J32" s="125" t="s">
        <v>229</v>
      </c>
      <c r="K32" s="126">
        <v>1</v>
      </c>
      <c r="L32" s="126">
        <v>3926909790</v>
      </c>
      <c r="M32" s="125" t="s">
        <v>626</v>
      </c>
      <c r="N32" s="126">
        <v>150</v>
      </c>
      <c r="O32" s="127" t="s">
        <v>1196</v>
      </c>
      <c r="P32" s="255"/>
      <c r="Q32" s="125" t="s">
        <v>1118</v>
      </c>
      <c r="R32" s="128"/>
      <c r="S32" s="129">
        <v>8717332206209</v>
      </c>
    </row>
    <row r="33" spans="1:19" x14ac:dyDescent="0.2">
      <c r="A33" s="313"/>
      <c r="B33" s="119" t="s">
        <v>1197</v>
      </c>
      <c r="C33" s="120" t="s">
        <v>74</v>
      </c>
      <c r="D33" s="121" t="s">
        <v>73</v>
      </c>
      <c r="E33" s="122" t="s">
        <v>1198</v>
      </c>
      <c r="F33" s="123" t="s">
        <v>682</v>
      </c>
      <c r="G33" s="124">
        <v>100.81</v>
      </c>
      <c r="H33" s="124">
        <f t="shared" si="1"/>
        <v>484</v>
      </c>
      <c r="I33" s="125" t="s">
        <v>2743</v>
      </c>
      <c r="J33" s="125" t="s">
        <v>229</v>
      </c>
      <c r="K33" s="125" t="s">
        <v>3</v>
      </c>
      <c r="L33" s="126">
        <v>3926909790</v>
      </c>
      <c r="M33" s="125" t="s">
        <v>626</v>
      </c>
      <c r="N33" s="126">
        <v>20</v>
      </c>
      <c r="O33" s="127" t="s">
        <v>1199</v>
      </c>
      <c r="P33" s="255"/>
      <c r="Q33" s="125" t="s">
        <v>1118</v>
      </c>
      <c r="R33" s="128"/>
      <c r="S33" s="129">
        <v>8717332206216</v>
      </c>
    </row>
    <row r="34" spans="1:19" x14ac:dyDescent="0.2">
      <c r="A34" s="313"/>
      <c r="B34" s="142" t="s">
        <v>1200</v>
      </c>
      <c r="C34" s="143" t="s">
        <v>65</v>
      </c>
      <c r="D34" s="144" t="s">
        <v>64</v>
      </c>
      <c r="E34" s="122" t="s">
        <v>1201</v>
      </c>
      <c r="F34" s="123" t="s">
        <v>682</v>
      </c>
      <c r="G34" s="124">
        <v>425.92</v>
      </c>
      <c r="H34" s="124">
        <f t="shared" si="1"/>
        <v>2044</v>
      </c>
      <c r="I34" s="145" t="s">
        <v>2743</v>
      </c>
      <c r="J34" s="145" t="s">
        <v>229</v>
      </c>
      <c r="K34" s="145" t="s">
        <v>3</v>
      </c>
      <c r="L34" s="126">
        <v>85189000</v>
      </c>
      <c r="M34" s="145" t="s">
        <v>666</v>
      </c>
      <c r="N34" s="145">
        <v>7</v>
      </c>
      <c r="O34" s="321" t="s">
        <v>1202</v>
      </c>
      <c r="P34" s="122"/>
      <c r="Q34" s="145" t="s">
        <v>1118</v>
      </c>
      <c r="R34" s="128"/>
      <c r="S34" s="146">
        <v>8717332875269</v>
      </c>
    </row>
    <row r="35" spans="1:19" x14ac:dyDescent="0.2">
      <c r="A35" s="313"/>
      <c r="B35" s="119" t="s">
        <v>1203</v>
      </c>
      <c r="C35" s="120" t="s">
        <v>1204</v>
      </c>
      <c r="D35" s="121" t="s">
        <v>1205</v>
      </c>
      <c r="E35" s="122" t="s">
        <v>1206</v>
      </c>
      <c r="F35" s="123" t="s">
        <v>682</v>
      </c>
      <c r="G35" s="124">
        <v>127.02</v>
      </c>
      <c r="H35" s="124">
        <f t="shared" si="1"/>
        <v>610</v>
      </c>
      <c r="I35" s="125" t="s">
        <v>2743</v>
      </c>
      <c r="J35" s="125" t="s">
        <v>229</v>
      </c>
      <c r="K35" s="125" t="s">
        <v>3</v>
      </c>
      <c r="L35" s="126">
        <v>3926909790</v>
      </c>
      <c r="M35" s="125" t="s">
        <v>626</v>
      </c>
      <c r="N35" s="126">
        <v>8</v>
      </c>
      <c r="O35" s="127" t="s">
        <v>1207</v>
      </c>
      <c r="P35" s="255"/>
      <c r="Q35" s="125" t="s">
        <v>1118</v>
      </c>
      <c r="R35" s="128"/>
      <c r="S35" s="130">
        <v>8717332206650</v>
      </c>
    </row>
    <row r="36" spans="1:19" x14ac:dyDescent="0.2">
      <c r="A36" s="313"/>
      <c r="B36" s="119" t="s">
        <v>1208</v>
      </c>
      <c r="C36" s="120" t="s">
        <v>77</v>
      </c>
      <c r="D36" s="121" t="s">
        <v>76</v>
      </c>
      <c r="E36" s="122" t="s">
        <v>1209</v>
      </c>
      <c r="F36" s="123" t="s">
        <v>682</v>
      </c>
      <c r="G36" s="124">
        <v>135.47999999999999</v>
      </c>
      <c r="H36" s="124">
        <f t="shared" si="1"/>
        <v>650</v>
      </c>
      <c r="I36" s="125" t="s">
        <v>2743</v>
      </c>
      <c r="J36" s="125" t="s">
        <v>229</v>
      </c>
      <c r="K36" s="125" t="s">
        <v>3</v>
      </c>
      <c r="L36" s="126">
        <v>7326909890</v>
      </c>
      <c r="M36" s="125" t="s">
        <v>626</v>
      </c>
      <c r="N36" s="126">
        <v>10</v>
      </c>
      <c r="O36" s="127" t="s">
        <v>1210</v>
      </c>
      <c r="P36" s="255"/>
      <c r="Q36" s="125" t="s">
        <v>1118</v>
      </c>
      <c r="R36" s="166"/>
      <c r="S36" s="130">
        <v>8717332206278</v>
      </c>
    </row>
    <row r="37" spans="1:19" x14ac:dyDescent="0.2">
      <c r="A37" s="313"/>
      <c r="B37" s="119" t="s">
        <v>1211</v>
      </c>
      <c r="C37" s="120" t="s">
        <v>80</v>
      </c>
      <c r="D37" s="121" t="s">
        <v>79</v>
      </c>
      <c r="E37" s="122" t="s">
        <v>1212</v>
      </c>
      <c r="F37" s="123" t="s">
        <v>682</v>
      </c>
      <c r="G37" s="124">
        <v>105.84</v>
      </c>
      <c r="H37" s="124">
        <f t="shared" si="1"/>
        <v>508</v>
      </c>
      <c r="I37" s="125" t="s">
        <v>2743</v>
      </c>
      <c r="J37" s="125" t="s">
        <v>229</v>
      </c>
      <c r="K37" s="125" t="s">
        <v>3</v>
      </c>
      <c r="L37" s="126">
        <v>7326909890</v>
      </c>
      <c r="M37" s="125" t="s">
        <v>626</v>
      </c>
      <c r="N37" s="126">
        <v>4</v>
      </c>
      <c r="O37" s="127" t="s">
        <v>1213</v>
      </c>
      <c r="P37" s="255"/>
      <c r="Q37" s="125" t="s">
        <v>1118</v>
      </c>
      <c r="R37" s="166"/>
      <c r="S37" s="130">
        <v>8717332206285</v>
      </c>
    </row>
    <row r="38" spans="1:19" x14ac:dyDescent="0.2">
      <c r="A38" s="313"/>
      <c r="B38" s="119" t="s">
        <v>1214</v>
      </c>
      <c r="C38" s="120" t="s">
        <v>83</v>
      </c>
      <c r="D38" s="121" t="s">
        <v>82</v>
      </c>
      <c r="E38" s="122" t="s">
        <v>1215</v>
      </c>
      <c r="F38" s="123" t="s">
        <v>682</v>
      </c>
      <c r="G38" s="124">
        <v>93.14</v>
      </c>
      <c r="H38" s="124">
        <f t="shared" si="1"/>
        <v>447</v>
      </c>
      <c r="I38" s="125" t="s">
        <v>2743</v>
      </c>
      <c r="J38" s="125" t="s">
        <v>229</v>
      </c>
      <c r="K38" s="125" t="s">
        <v>3</v>
      </c>
      <c r="L38" s="126">
        <v>3926909790</v>
      </c>
      <c r="M38" s="125" t="s">
        <v>626</v>
      </c>
      <c r="N38" s="126">
        <v>3</v>
      </c>
      <c r="O38" s="127" t="s">
        <v>1216</v>
      </c>
      <c r="P38" s="255"/>
      <c r="Q38" s="125" t="s">
        <v>1118</v>
      </c>
      <c r="R38" s="166"/>
      <c r="S38" s="130">
        <v>8717332206292</v>
      </c>
    </row>
    <row r="39" spans="1:19" x14ac:dyDescent="0.2">
      <c r="A39" s="313"/>
      <c r="B39" s="132" t="s">
        <v>1217</v>
      </c>
      <c r="C39" s="133" t="s">
        <v>86</v>
      </c>
      <c r="D39" s="134" t="s">
        <v>85</v>
      </c>
      <c r="E39" s="135" t="s">
        <v>1218</v>
      </c>
      <c r="F39" s="136" t="s">
        <v>682</v>
      </c>
      <c r="G39" s="124">
        <v>16.93</v>
      </c>
      <c r="H39" s="124">
        <f t="shared" si="1"/>
        <v>81</v>
      </c>
      <c r="I39" s="137" t="s">
        <v>2743</v>
      </c>
      <c r="J39" s="137" t="s">
        <v>229</v>
      </c>
      <c r="K39" s="138">
        <v>1</v>
      </c>
      <c r="L39" s="138">
        <v>3926909790</v>
      </c>
      <c r="M39" s="137" t="s">
        <v>626</v>
      </c>
      <c r="N39" s="138">
        <v>737</v>
      </c>
      <c r="O39" s="317" t="s">
        <v>1219</v>
      </c>
      <c r="P39" s="256"/>
      <c r="Q39" s="137" t="s">
        <v>1118</v>
      </c>
      <c r="R39" s="167"/>
      <c r="S39" s="140">
        <v>8717332206605</v>
      </c>
    </row>
    <row r="40" spans="1:19" x14ac:dyDescent="0.2">
      <c r="A40" s="313"/>
      <c r="B40" s="119" t="s">
        <v>1220</v>
      </c>
      <c r="C40" s="120" t="s">
        <v>89</v>
      </c>
      <c r="D40" s="121" t="s">
        <v>88</v>
      </c>
      <c r="E40" s="122" t="s">
        <v>1221</v>
      </c>
      <c r="F40" s="123" t="s">
        <v>682</v>
      </c>
      <c r="G40" s="124">
        <v>84.68</v>
      </c>
      <c r="H40" s="124">
        <f t="shared" si="1"/>
        <v>406</v>
      </c>
      <c r="I40" s="125" t="s">
        <v>2743</v>
      </c>
      <c r="J40" s="125" t="s">
        <v>229</v>
      </c>
      <c r="K40" s="125" t="s">
        <v>3</v>
      </c>
      <c r="L40" s="126">
        <v>7326909890</v>
      </c>
      <c r="M40" s="125" t="s">
        <v>626</v>
      </c>
      <c r="N40" s="126">
        <v>31</v>
      </c>
      <c r="O40" s="127" t="s">
        <v>1222</v>
      </c>
      <c r="P40" s="255"/>
      <c r="Q40" s="125" t="s">
        <v>1118</v>
      </c>
      <c r="R40" s="166"/>
      <c r="S40" s="129">
        <v>8717332206766</v>
      </c>
    </row>
    <row r="41" spans="1:19" x14ac:dyDescent="0.2">
      <c r="A41" s="313"/>
      <c r="B41" s="111" t="s">
        <v>2596</v>
      </c>
      <c r="C41" s="114"/>
      <c r="D41" s="161" t="s">
        <v>1160</v>
      </c>
      <c r="E41" s="114"/>
      <c r="F41" s="115"/>
      <c r="G41" s="314"/>
      <c r="H41" s="314"/>
      <c r="I41" s="114" t="s">
        <v>1160</v>
      </c>
      <c r="J41" s="114"/>
      <c r="K41" s="114"/>
      <c r="L41" s="114"/>
      <c r="M41" s="114"/>
      <c r="N41" s="162" t="s">
        <v>1160</v>
      </c>
      <c r="O41" s="320" t="s">
        <v>1160</v>
      </c>
      <c r="P41" s="259"/>
      <c r="Q41" s="117"/>
      <c r="R41" s="163"/>
      <c r="S41" s="118"/>
    </row>
    <row r="42" spans="1:19" x14ac:dyDescent="0.2">
      <c r="A42" s="313"/>
      <c r="B42" s="119" t="s">
        <v>1223</v>
      </c>
      <c r="C42" s="120" t="s">
        <v>92</v>
      </c>
      <c r="D42" s="121" t="s">
        <v>91</v>
      </c>
      <c r="E42" s="122" t="s">
        <v>1224</v>
      </c>
      <c r="F42" s="123" t="s">
        <v>682</v>
      </c>
      <c r="G42" s="124">
        <v>423.37</v>
      </c>
      <c r="H42" s="124">
        <f>ROUND(ROUND(G42*4.8,2),0)</f>
        <v>2032</v>
      </c>
      <c r="I42" s="125" t="s">
        <v>2743</v>
      </c>
      <c r="J42" s="125" t="s">
        <v>229</v>
      </c>
      <c r="K42" s="126">
        <v>1</v>
      </c>
      <c r="L42" s="126">
        <v>8529904900</v>
      </c>
      <c r="M42" s="125" t="s">
        <v>626</v>
      </c>
      <c r="N42" s="126">
        <v>64</v>
      </c>
      <c r="O42" s="127" t="s">
        <v>1225</v>
      </c>
      <c r="P42" s="255"/>
      <c r="Q42" s="125" t="s">
        <v>1118</v>
      </c>
      <c r="R42" s="128"/>
      <c r="S42" s="129">
        <v>8717332206087</v>
      </c>
    </row>
    <row r="43" spans="1:19" x14ac:dyDescent="0.2">
      <c r="A43" s="313"/>
      <c r="B43" s="119" t="s">
        <v>1226</v>
      </c>
      <c r="C43" s="120" t="s">
        <v>95</v>
      </c>
      <c r="D43" s="121" t="s">
        <v>94</v>
      </c>
      <c r="E43" s="122" t="s">
        <v>1227</v>
      </c>
      <c r="F43" s="123" t="s">
        <v>682</v>
      </c>
      <c r="G43" s="124">
        <v>635.04999999999995</v>
      </c>
      <c r="H43" s="124">
        <f t="shared" ref="H43:H50" si="2">ROUND(ROUND(G43*4.8,2),0)</f>
        <v>3048</v>
      </c>
      <c r="I43" s="125" t="s">
        <v>2743</v>
      </c>
      <c r="J43" s="125" t="s">
        <v>229</v>
      </c>
      <c r="K43" s="126">
        <v>1</v>
      </c>
      <c r="L43" s="126">
        <v>8529904900</v>
      </c>
      <c r="M43" s="125" t="s">
        <v>626</v>
      </c>
      <c r="N43" s="126">
        <v>13</v>
      </c>
      <c r="O43" s="127" t="s">
        <v>1228</v>
      </c>
      <c r="P43" s="255"/>
      <c r="Q43" s="125" t="s">
        <v>1118</v>
      </c>
      <c r="R43" s="128"/>
      <c r="S43" s="130">
        <v>8717332206094</v>
      </c>
    </row>
    <row r="44" spans="1:19" x14ac:dyDescent="0.2">
      <c r="A44" s="313"/>
      <c r="B44" s="132" t="s">
        <v>1229</v>
      </c>
      <c r="C44" s="133" t="s">
        <v>98</v>
      </c>
      <c r="D44" s="134" t="s">
        <v>97</v>
      </c>
      <c r="E44" s="135" t="s">
        <v>1230</v>
      </c>
      <c r="F44" s="136" t="s">
        <v>682</v>
      </c>
      <c r="G44" s="124">
        <v>1079.08</v>
      </c>
      <c r="H44" s="124">
        <f t="shared" si="2"/>
        <v>5180</v>
      </c>
      <c r="I44" s="137" t="s">
        <v>2743</v>
      </c>
      <c r="J44" s="137" t="s">
        <v>229</v>
      </c>
      <c r="K44" s="137" t="s">
        <v>3</v>
      </c>
      <c r="L44" s="138">
        <v>8529904900</v>
      </c>
      <c r="M44" s="137" t="s">
        <v>626</v>
      </c>
      <c r="N44" s="138">
        <v>7</v>
      </c>
      <c r="O44" s="317" t="s">
        <v>1231</v>
      </c>
      <c r="P44" s="256"/>
      <c r="Q44" s="137" t="s">
        <v>1118</v>
      </c>
      <c r="R44" s="139"/>
      <c r="S44" s="141">
        <v>8717332206100</v>
      </c>
    </row>
    <row r="45" spans="1:19" x14ac:dyDescent="0.2">
      <c r="A45" s="313"/>
      <c r="B45" s="119" t="s">
        <v>1232</v>
      </c>
      <c r="C45" s="120" t="s">
        <v>101</v>
      </c>
      <c r="D45" s="121" t="s">
        <v>100</v>
      </c>
      <c r="E45" s="122" t="s">
        <v>1233</v>
      </c>
      <c r="F45" s="123" t="s">
        <v>682</v>
      </c>
      <c r="G45" s="124">
        <v>468.02</v>
      </c>
      <c r="H45" s="124">
        <f t="shared" si="2"/>
        <v>2247</v>
      </c>
      <c r="I45" s="125" t="s">
        <v>2743</v>
      </c>
      <c r="J45" s="125" t="s">
        <v>229</v>
      </c>
      <c r="K45" s="125" t="s">
        <v>3</v>
      </c>
      <c r="L45" s="126">
        <v>3926909790</v>
      </c>
      <c r="M45" s="125" t="s">
        <v>626</v>
      </c>
      <c r="N45" s="126">
        <v>8</v>
      </c>
      <c r="O45" s="127" t="s">
        <v>1234</v>
      </c>
      <c r="P45" s="255"/>
      <c r="Q45" s="125" t="s">
        <v>1118</v>
      </c>
      <c r="R45" s="128"/>
      <c r="S45" s="130">
        <v>8717332206117</v>
      </c>
    </row>
    <row r="46" spans="1:19" x14ac:dyDescent="0.2">
      <c r="A46" s="313"/>
      <c r="B46" s="119" t="s">
        <v>1235</v>
      </c>
      <c r="C46" s="120" t="s">
        <v>104</v>
      </c>
      <c r="D46" s="121" t="s">
        <v>103</v>
      </c>
      <c r="E46" s="122" t="s">
        <v>1236</v>
      </c>
      <c r="F46" s="123" t="s">
        <v>682</v>
      </c>
      <c r="G46" s="124">
        <v>635.04999999999995</v>
      </c>
      <c r="H46" s="124">
        <f t="shared" si="2"/>
        <v>3048</v>
      </c>
      <c r="I46" s="125" t="s">
        <v>2743</v>
      </c>
      <c r="J46" s="125" t="s">
        <v>229</v>
      </c>
      <c r="K46" s="125" t="s">
        <v>3</v>
      </c>
      <c r="L46" s="126">
        <v>3926909790</v>
      </c>
      <c r="M46" s="125" t="s">
        <v>626</v>
      </c>
      <c r="N46" s="126">
        <v>10</v>
      </c>
      <c r="O46" s="127" t="s">
        <v>1237</v>
      </c>
      <c r="P46" s="255"/>
      <c r="Q46" s="125" t="s">
        <v>1118</v>
      </c>
      <c r="R46" s="128"/>
      <c r="S46" s="130">
        <v>8717332206124</v>
      </c>
    </row>
    <row r="47" spans="1:19" x14ac:dyDescent="0.2">
      <c r="A47" s="313"/>
      <c r="B47" s="119" t="s">
        <v>1238</v>
      </c>
      <c r="C47" s="120" t="s">
        <v>1239</v>
      </c>
      <c r="D47" s="121" t="s">
        <v>1240</v>
      </c>
      <c r="E47" s="122" t="s">
        <v>1241</v>
      </c>
      <c r="F47" s="123" t="s">
        <v>682</v>
      </c>
      <c r="G47" s="124">
        <v>281.85000000000002</v>
      </c>
      <c r="H47" s="124">
        <f t="shared" si="2"/>
        <v>1353</v>
      </c>
      <c r="I47" s="125" t="s">
        <v>2743</v>
      </c>
      <c r="J47" s="125" t="s">
        <v>229</v>
      </c>
      <c r="K47" s="125" t="s">
        <v>3</v>
      </c>
      <c r="L47" s="126">
        <v>7326909890</v>
      </c>
      <c r="M47" s="125" t="s">
        <v>666</v>
      </c>
      <c r="N47" s="126">
        <v>1</v>
      </c>
      <c r="O47" s="127" t="s">
        <v>1242</v>
      </c>
      <c r="P47" s="255"/>
      <c r="Q47" s="125" t="s">
        <v>1118</v>
      </c>
      <c r="R47" s="128"/>
      <c r="S47" s="129">
        <v>8717332263493</v>
      </c>
    </row>
    <row r="48" spans="1:19" x14ac:dyDescent="0.2">
      <c r="A48" s="313"/>
      <c r="B48" s="142" t="s">
        <v>1243</v>
      </c>
      <c r="C48" s="143" t="s">
        <v>121</v>
      </c>
      <c r="D48" s="144" t="s">
        <v>120</v>
      </c>
      <c r="E48" s="122" t="s">
        <v>1244</v>
      </c>
      <c r="F48" s="123" t="s">
        <v>682</v>
      </c>
      <c r="G48" s="124">
        <v>751.61</v>
      </c>
      <c r="H48" s="124">
        <f t="shared" si="2"/>
        <v>3608</v>
      </c>
      <c r="I48" s="145" t="s">
        <v>2743</v>
      </c>
      <c r="J48" s="145" t="s">
        <v>229</v>
      </c>
      <c r="K48" s="145" t="s">
        <v>3</v>
      </c>
      <c r="L48" s="126">
        <v>8302500000</v>
      </c>
      <c r="M48" s="145" t="s">
        <v>666</v>
      </c>
      <c r="N48" s="126">
        <v>5</v>
      </c>
      <c r="O48" s="127" t="s">
        <v>1245</v>
      </c>
      <c r="P48" s="122"/>
      <c r="Q48" s="145" t="s">
        <v>1118</v>
      </c>
      <c r="R48" s="145"/>
      <c r="S48" s="146">
        <v>8717332875252</v>
      </c>
    </row>
    <row r="49" spans="1:19" x14ac:dyDescent="0.2">
      <c r="A49" s="313"/>
      <c r="B49" s="142" t="s">
        <v>1246</v>
      </c>
      <c r="C49" s="143" t="s">
        <v>124</v>
      </c>
      <c r="D49" s="144" t="s">
        <v>123</v>
      </c>
      <c r="E49" s="122" t="s">
        <v>1247</v>
      </c>
      <c r="F49" s="123" t="s">
        <v>682</v>
      </c>
      <c r="G49" s="124">
        <v>907.8</v>
      </c>
      <c r="H49" s="124">
        <f t="shared" si="2"/>
        <v>4357</v>
      </c>
      <c r="I49" s="145" t="s">
        <v>2743</v>
      </c>
      <c r="J49" s="145" t="s">
        <v>229</v>
      </c>
      <c r="K49" s="145" t="s">
        <v>3</v>
      </c>
      <c r="L49" s="126">
        <v>8504409090</v>
      </c>
      <c r="M49" s="145" t="s">
        <v>1248</v>
      </c>
      <c r="N49" s="145">
        <v>31</v>
      </c>
      <c r="O49" s="321" t="s">
        <v>1249</v>
      </c>
      <c r="P49" s="122"/>
      <c r="Q49" s="145" t="s">
        <v>1118</v>
      </c>
      <c r="R49" s="145"/>
      <c r="S49" s="146">
        <v>8717332871018</v>
      </c>
    </row>
    <row r="50" spans="1:19" x14ac:dyDescent="0.2">
      <c r="A50" s="313"/>
      <c r="B50" s="142" t="s">
        <v>1250</v>
      </c>
      <c r="C50" s="143" t="s">
        <v>127</v>
      </c>
      <c r="D50" s="144" t="s">
        <v>126</v>
      </c>
      <c r="E50" s="122" t="s">
        <v>1251</v>
      </c>
      <c r="F50" s="123" t="s">
        <v>682</v>
      </c>
      <c r="G50" s="124">
        <v>1261.33</v>
      </c>
      <c r="H50" s="124">
        <f t="shared" si="2"/>
        <v>6054</v>
      </c>
      <c r="I50" s="145" t="s">
        <v>2743</v>
      </c>
      <c r="J50" s="145" t="s">
        <v>229</v>
      </c>
      <c r="K50" s="145" t="s">
        <v>3</v>
      </c>
      <c r="L50" s="126">
        <v>8504409090</v>
      </c>
      <c r="M50" s="145" t="s">
        <v>1248</v>
      </c>
      <c r="N50" s="145">
        <v>23</v>
      </c>
      <c r="O50" s="321" t="s">
        <v>1249</v>
      </c>
      <c r="P50" s="122"/>
      <c r="Q50" s="145" t="s">
        <v>1118</v>
      </c>
      <c r="R50" s="145"/>
      <c r="S50" s="146">
        <v>8717332871032</v>
      </c>
    </row>
    <row r="51" spans="1:19" x14ac:dyDescent="0.2">
      <c r="A51" s="313"/>
      <c r="B51" s="111" t="s">
        <v>2597</v>
      </c>
      <c r="C51" s="114"/>
      <c r="D51" s="161"/>
      <c r="E51" s="114"/>
      <c r="F51" s="115"/>
      <c r="G51" s="314"/>
      <c r="H51" s="314"/>
      <c r="I51" s="114" t="s">
        <v>1160</v>
      </c>
      <c r="J51" s="114"/>
      <c r="K51" s="114"/>
      <c r="L51" s="114"/>
      <c r="M51" s="114"/>
      <c r="N51" s="114" t="s">
        <v>1160</v>
      </c>
      <c r="O51" s="322" t="s">
        <v>1160</v>
      </c>
      <c r="P51" s="259"/>
      <c r="Q51" s="117"/>
      <c r="R51" s="163"/>
      <c r="S51" s="118"/>
    </row>
    <row r="52" spans="1:19" x14ac:dyDescent="0.2">
      <c r="A52" s="313"/>
      <c r="B52" s="119" t="s">
        <v>1252</v>
      </c>
      <c r="C52" s="120" t="s">
        <v>673</v>
      </c>
      <c r="D52" s="121" t="s">
        <v>106</v>
      </c>
      <c r="E52" s="122" t="s">
        <v>1253</v>
      </c>
      <c r="F52" s="123" t="s">
        <v>682</v>
      </c>
      <c r="G52" s="124">
        <v>414.9</v>
      </c>
      <c r="H52" s="124">
        <f>ROUND(ROUND(G52*4.8,2),0)</f>
        <v>1992</v>
      </c>
      <c r="I52" s="125" t="s">
        <v>2718</v>
      </c>
      <c r="J52" s="125" t="s">
        <v>229</v>
      </c>
      <c r="K52" s="126">
        <v>1</v>
      </c>
      <c r="L52" s="126">
        <v>8504403090</v>
      </c>
      <c r="M52" s="125" t="s">
        <v>626</v>
      </c>
      <c r="N52" s="126">
        <v>1250</v>
      </c>
      <c r="O52" s="127" t="s">
        <v>1254</v>
      </c>
      <c r="P52" s="255"/>
      <c r="Q52" s="125" t="s">
        <v>1118</v>
      </c>
      <c r="R52" s="128"/>
      <c r="S52" s="130">
        <v>8717332206582</v>
      </c>
    </row>
    <row r="53" spans="1:19" x14ac:dyDescent="0.2">
      <c r="A53" s="313"/>
      <c r="B53" s="119" t="s">
        <v>1255</v>
      </c>
      <c r="C53" s="120" t="s">
        <v>109</v>
      </c>
      <c r="D53" s="121" t="s">
        <v>108</v>
      </c>
      <c r="E53" s="122" t="s">
        <v>1256</v>
      </c>
      <c r="F53" s="123" t="s">
        <v>682</v>
      </c>
      <c r="G53" s="124">
        <v>21.17</v>
      </c>
      <c r="H53" s="124">
        <f t="shared" ref="H53:H58" si="3">ROUND(ROUND(G53*4.8,2),0)</f>
        <v>102</v>
      </c>
      <c r="I53" s="125" t="s">
        <v>2743</v>
      </c>
      <c r="J53" s="125" t="s">
        <v>229</v>
      </c>
      <c r="K53" s="125" t="s">
        <v>3</v>
      </c>
      <c r="L53" s="126">
        <v>8544429090</v>
      </c>
      <c r="M53" s="125" t="s">
        <v>626</v>
      </c>
      <c r="N53" s="126">
        <v>700</v>
      </c>
      <c r="O53" s="127" t="s">
        <v>1257</v>
      </c>
      <c r="P53" s="255"/>
      <c r="Q53" s="125" t="s">
        <v>1118</v>
      </c>
      <c r="R53" s="128"/>
      <c r="S53" s="130">
        <v>8717332206520</v>
      </c>
    </row>
    <row r="54" spans="1:19" x14ac:dyDescent="0.2">
      <c r="A54" s="313"/>
      <c r="B54" s="119" t="s">
        <v>1258</v>
      </c>
      <c r="C54" s="120" t="s">
        <v>112</v>
      </c>
      <c r="D54" s="121" t="s">
        <v>111</v>
      </c>
      <c r="E54" s="122" t="s">
        <v>1259</v>
      </c>
      <c r="F54" s="123" t="s">
        <v>682</v>
      </c>
      <c r="G54" s="124">
        <v>93.14</v>
      </c>
      <c r="H54" s="124">
        <f t="shared" si="3"/>
        <v>447</v>
      </c>
      <c r="I54" s="125" t="s">
        <v>2743</v>
      </c>
      <c r="J54" s="125" t="s">
        <v>229</v>
      </c>
      <c r="K54" s="125" t="s">
        <v>3</v>
      </c>
      <c r="L54" s="126">
        <v>3926909790</v>
      </c>
      <c r="M54" s="125" t="s">
        <v>626</v>
      </c>
      <c r="N54" s="126">
        <v>12</v>
      </c>
      <c r="O54" s="127" t="s">
        <v>1260</v>
      </c>
      <c r="P54" s="255"/>
      <c r="Q54" s="125" t="s">
        <v>1118</v>
      </c>
      <c r="R54" s="128"/>
      <c r="S54" s="169">
        <v>8717332342655</v>
      </c>
    </row>
    <row r="55" spans="1:19" x14ac:dyDescent="0.2">
      <c r="A55" s="313"/>
      <c r="B55" s="119" t="s">
        <v>1261</v>
      </c>
      <c r="C55" s="120" t="s">
        <v>115</v>
      </c>
      <c r="D55" s="121" t="s">
        <v>114</v>
      </c>
      <c r="E55" s="122" t="s">
        <v>1262</v>
      </c>
      <c r="F55" s="123" t="s">
        <v>682</v>
      </c>
      <c r="G55" s="124">
        <v>118.55</v>
      </c>
      <c r="H55" s="124">
        <f t="shared" si="3"/>
        <v>569</v>
      </c>
      <c r="I55" s="125" t="s">
        <v>2743</v>
      </c>
      <c r="J55" s="125" t="s">
        <v>229</v>
      </c>
      <c r="K55" s="126">
        <v>1</v>
      </c>
      <c r="L55" s="126">
        <v>3926909790</v>
      </c>
      <c r="M55" s="125" t="s">
        <v>626</v>
      </c>
      <c r="N55" s="126">
        <v>375</v>
      </c>
      <c r="O55" s="127" t="s">
        <v>1263</v>
      </c>
      <c r="P55" s="255"/>
      <c r="Q55" s="125" t="s">
        <v>1118</v>
      </c>
      <c r="R55" s="128"/>
      <c r="S55" s="169">
        <v>8717332342679</v>
      </c>
    </row>
    <row r="56" spans="1:19" s="323" customFormat="1" x14ac:dyDescent="0.2">
      <c r="A56" s="313"/>
      <c r="B56" s="132">
        <v>705000398453</v>
      </c>
      <c r="C56" s="133" t="s">
        <v>1264</v>
      </c>
      <c r="D56" s="134" t="s">
        <v>2589</v>
      </c>
      <c r="E56" s="135" t="s">
        <v>1265</v>
      </c>
      <c r="F56" s="136" t="s">
        <v>682</v>
      </c>
      <c r="G56" s="124">
        <v>572.12</v>
      </c>
      <c r="H56" s="124">
        <f t="shared" si="3"/>
        <v>2746</v>
      </c>
      <c r="I56" s="137" t="s">
        <v>2743</v>
      </c>
      <c r="J56" s="137" t="s">
        <v>229</v>
      </c>
      <c r="K56" s="138" t="s">
        <v>3</v>
      </c>
      <c r="L56" s="138">
        <v>85044055</v>
      </c>
      <c r="M56" s="137" t="s">
        <v>1266</v>
      </c>
      <c r="N56" s="138">
        <v>23</v>
      </c>
      <c r="O56" s="317">
        <v>11</v>
      </c>
      <c r="P56" s="260"/>
      <c r="Q56" s="137" t="s">
        <v>1118</v>
      </c>
      <c r="R56" s="139"/>
      <c r="S56" s="172">
        <v>4060039146991</v>
      </c>
    </row>
    <row r="57" spans="1:19" x14ac:dyDescent="0.2">
      <c r="A57" s="313"/>
      <c r="B57" s="119" t="s">
        <v>1267</v>
      </c>
      <c r="C57" s="120" t="s">
        <v>1268</v>
      </c>
      <c r="D57" s="121" t="s">
        <v>1269</v>
      </c>
      <c r="E57" s="122" t="s">
        <v>1270</v>
      </c>
      <c r="F57" s="123" t="s">
        <v>682</v>
      </c>
      <c r="G57" s="124">
        <v>1151.56</v>
      </c>
      <c r="H57" s="124">
        <f t="shared" si="3"/>
        <v>5527</v>
      </c>
      <c r="I57" s="125" t="s">
        <v>2743</v>
      </c>
      <c r="J57" s="125" t="s">
        <v>229</v>
      </c>
      <c r="K57" s="125" t="s">
        <v>34</v>
      </c>
      <c r="L57" s="126">
        <v>8504900500</v>
      </c>
      <c r="M57" s="125" t="s">
        <v>1271</v>
      </c>
      <c r="N57" s="126">
        <v>20</v>
      </c>
      <c r="O57" s="127" t="s">
        <v>1272</v>
      </c>
      <c r="P57" s="261"/>
      <c r="Q57" s="125" t="s">
        <v>1273</v>
      </c>
      <c r="R57" s="166"/>
      <c r="S57" s="129">
        <v>8717332206674</v>
      </c>
    </row>
    <row r="58" spans="1:19" x14ac:dyDescent="0.2">
      <c r="A58" s="313"/>
      <c r="B58" s="119" t="s">
        <v>1274</v>
      </c>
      <c r="C58" s="173" t="s">
        <v>1275</v>
      </c>
      <c r="D58" s="144" t="s">
        <v>1276</v>
      </c>
      <c r="E58" s="174" t="s">
        <v>1277</v>
      </c>
      <c r="F58" s="123" t="s">
        <v>682</v>
      </c>
      <c r="G58" s="124">
        <v>171</v>
      </c>
      <c r="H58" s="124">
        <f t="shared" si="3"/>
        <v>821</v>
      </c>
      <c r="I58" s="125" t="s">
        <v>2718</v>
      </c>
      <c r="J58" s="175" t="s">
        <v>229</v>
      </c>
      <c r="K58" s="175" t="s">
        <v>3</v>
      </c>
      <c r="L58" s="126">
        <v>8531900000</v>
      </c>
      <c r="M58" s="175" t="s">
        <v>626</v>
      </c>
      <c r="N58" s="262">
        <v>111</v>
      </c>
      <c r="O58" s="321" t="s">
        <v>1123</v>
      </c>
      <c r="P58" s="174"/>
      <c r="Q58" s="175"/>
      <c r="R58" s="175"/>
      <c r="S58" s="129">
        <v>8717332754281</v>
      </c>
    </row>
    <row r="59" spans="1:19" x14ac:dyDescent="0.2">
      <c r="A59" s="313"/>
      <c r="B59" s="111" t="s">
        <v>2598</v>
      </c>
      <c r="C59" s="114"/>
      <c r="D59" s="161"/>
      <c r="E59" s="114"/>
      <c r="F59" s="115"/>
      <c r="G59" s="314"/>
      <c r="H59" s="314"/>
      <c r="I59" s="114" t="s">
        <v>1160</v>
      </c>
      <c r="J59" s="114"/>
      <c r="K59" s="114"/>
      <c r="L59" s="114"/>
      <c r="M59" s="162"/>
      <c r="N59" s="162" t="s">
        <v>1160</v>
      </c>
      <c r="O59" s="320" t="s">
        <v>1160</v>
      </c>
      <c r="P59" s="259"/>
      <c r="Q59" s="117"/>
      <c r="R59" s="163"/>
      <c r="S59" s="118"/>
    </row>
    <row r="60" spans="1:19" x14ac:dyDescent="0.2">
      <c r="A60" s="313"/>
      <c r="B60" s="119" t="s">
        <v>1278</v>
      </c>
      <c r="C60" s="120" t="s">
        <v>118</v>
      </c>
      <c r="D60" s="121" t="s">
        <v>117</v>
      </c>
      <c r="E60" s="122" t="s">
        <v>1279</v>
      </c>
      <c r="F60" s="123" t="s">
        <v>682</v>
      </c>
      <c r="G60" s="124">
        <v>27.52</v>
      </c>
      <c r="H60" s="124">
        <f>ROUND(ROUND(G60*4.8,2),0)</f>
        <v>132</v>
      </c>
      <c r="I60" s="125" t="s">
        <v>2743</v>
      </c>
      <c r="J60" s="125" t="s">
        <v>229</v>
      </c>
      <c r="K60" s="126">
        <v>1</v>
      </c>
      <c r="L60" s="126">
        <v>8544429090</v>
      </c>
      <c r="M60" s="125" t="s">
        <v>626</v>
      </c>
      <c r="N60" s="126">
        <v>788</v>
      </c>
      <c r="O60" s="127" t="s">
        <v>1257</v>
      </c>
      <c r="P60" s="255"/>
      <c r="Q60" s="125" t="s">
        <v>1118</v>
      </c>
      <c r="R60" s="128"/>
      <c r="S60" s="129">
        <v>8717332206537</v>
      </c>
    </row>
    <row r="61" spans="1:19" x14ac:dyDescent="0.2">
      <c r="A61" s="313"/>
      <c r="B61" s="156" t="s">
        <v>1280</v>
      </c>
      <c r="C61" s="157" t="s">
        <v>980</v>
      </c>
      <c r="D61" s="158" t="s">
        <v>982</v>
      </c>
      <c r="E61" s="135" t="s">
        <v>1281</v>
      </c>
      <c r="F61" s="136" t="s">
        <v>682</v>
      </c>
      <c r="G61" s="124">
        <v>71.540000000000006</v>
      </c>
      <c r="H61" s="124">
        <f t="shared" ref="H61:H62" si="4">ROUND(ROUND(G61*4.8,2),0)</f>
        <v>343</v>
      </c>
      <c r="I61" s="125" t="s">
        <v>2743</v>
      </c>
      <c r="J61" s="125" t="s">
        <v>229</v>
      </c>
      <c r="K61" s="138" t="s">
        <v>3</v>
      </c>
      <c r="L61" s="138">
        <v>8544429090</v>
      </c>
      <c r="M61" s="159" t="s">
        <v>625</v>
      </c>
      <c r="N61" s="138">
        <v>13</v>
      </c>
      <c r="O61" s="317">
        <v>0.64200000000000002</v>
      </c>
      <c r="P61" s="135"/>
      <c r="Q61" s="159" t="s">
        <v>1118</v>
      </c>
      <c r="R61" s="139"/>
      <c r="S61" s="160">
        <v>4060039022608</v>
      </c>
    </row>
    <row r="62" spans="1:19" x14ac:dyDescent="0.2">
      <c r="A62" s="313"/>
      <c r="B62" s="156" t="s">
        <v>1282</v>
      </c>
      <c r="C62" s="157" t="s">
        <v>981</v>
      </c>
      <c r="D62" s="158" t="s">
        <v>983</v>
      </c>
      <c r="E62" s="135" t="s">
        <v>1283</v>
      </c>
      <c r="F62" s="136" t="s">
        <v>682</v>
      </c>
      <c r="G62" s="124">
        <v>42.92</v>
      </c>
      <c r="H62" s="124">
        <f t="shared" si="4"/>
        <v>206</v>
      </c>
      <c r="I62" s="125" t="s">
        <v>2743</v>
      </c>
      <c r="J62" s="125" t="s">
        <v>229</v>
      </c>
      <c r="K62" s="138" t="s">
        <v>3</v>
      </c>
      <c r="L62" s="138">
        <v>8544429090</v>
      </c>
      <c r="M62" s="159" t="s">
        <v>625</v>
      </c>
      <c r="N62" s="138">
        <v>25</v>
      </c>
      <c r="O62" s="317">
        <v>0.25800000000000001</v>
      </c>
      <c r="P62" s="135"/>
      <c r="Q62" s="159" t="s">
        <v>1118</v>
      </c>
      <c r="R62" s="139"/>
      <c r="S62" s="160">
        <v>4060039022615</v>
      </c>
    </row>
    <row r="63" spans="1:19" x14ac:dyDescent="0.2">
      <c r="A63" s="313"/>
      <c r="B63" s="111" t="s">
        <v>1284</v>
      </c>
      <c r="C63" s="114"/>
      <c r="D63" s="161"/>
      <c r="E63" s="114"/>
      <c r="F63" s="115"/>
      <c r="G63" s="314"/>
      <c r="H63" s="314"/>
      <c r="I63" s="114" t="s">
        <v>1160</v>
      </c>
      <c r="J63" s="114"/>
      <c r="K63" s="114"/>
      <c r="L63" s="114"/>
      <c r="M63" s="162"/>
      <c r="N63" s="162" t="s">
        <v>1160</v>
      </c>
      <c r="O63" s="320" t="s">
        <v>1160</v>
      </c>
      <c r="P63" s="259"/>
      <c r="Q63" s="117"/>
      <c r="R63" s="163"/>
      <c r="S63" s="118"/>
    </row>
    <row r="64" spans="1:19" x14ac:dyDescent="0.2">
      <c r="A64" s="313"/>
      <c r="B64" s="119" t="s">
        <v>1285</v>
      </c>
      <c r="C64" s="120" t="s">
        <v>1286</v>
      </c>
      <c r="D64" s="121" t="s">
        <v>1287</v>
      </c>
      <c r="E64" s="122" t="s">
        <v>1288</v>
      </c>
      <c r="F64" s="123" t="s">
        <v>682</v>
      </c>
      <c r="G64" s="124">
        <v>566.5</v>
      </c>
      <c r="H64" s="124">
        <f>ROUND(ROUND(G64*4.8,2),0)</f>
        <v>2719</v>
      </c>
      <c r="I64" s="125" t="s">
        <v>2718</v>
      </c>
      <c r="J64" s="125" t="s">
        <v>229</v>
      </c>
      <c r="K64" s="125" t="s">
        <v>3</v>
      </c>
      <c r="L64" s="126">
        <v>8537109199</v>
      </c>
      <c r="M64" s="125" t="s">
        <v>666</v>
      </c>
      <c r="N64" s="126">
        <v>3</v>
      </c>
      <c r="O64" s="127" t="s">
        <v>1289</v>
      </c>
      <c r="P64" s="144"/>
      <c r="Q64" s="125" t="s">
        <v>1118</v>
      </c>
      <c r="R64" s="176" t="s">
        <v>2642</v>
      </c>
      <c r="S64" s="130">
        <v>8717332004584</v>
      </c>
    </row>
    <row r="65" spans="1:19" ht="16.5" x14ac:dyDescent="0.2">
      <c r="A65" s="313"/>
      <c r="B65" s="119">
        <v>8717332915347</v>
      </c>
      <c r="C65" s="120" t="s">
        <v>1290</v>
      </c>
      <c r="D65" s="121" t="s">
        <v>1291</v>
      </c>
      <c r="E65" s="122" t="s">
        <v>1292</v>
      </c>
      <c r="F65" s="123" t="s">
        <v>682</v>
      </c>
      <c r="G65" s="124">
        <v>346.34</v>
      </c>
      <c r="H65" s="124">
        <f t="shared" ref="H65:H68" si="5">ROUND(ROUND(G65*4.8,2),0)</f>
        <v>1662</v>
      </c>
      <c r="I65" s="125" t="s">
        <v>2718</v>
      </c>
      <c r="J65" s="125" t="s">
        <v>229</v>
      </c>
      <c r="K65" s="125" t="s">
        <v>3</v>
      </c>
      <c r="L65" s="126">
        <v>8538909189</v>
      </c>
      <c r="M65" s="125" t="s">
        <v>666</v>
      </c>
      <c r="N65" s="126">
        <v>11</v>
      </c>
      <c r="O65" s="127" t="s">
        <v>1294</v>
      </c>
      <c r="P65" s="144"/>
      <c r="Q65" s="125" t="s">
        <v>1118</v>
      </c>
      <c r="R65" s="176"/>
      <c r="S65" s="130">
        <v>8717332915347</v>
      </c>
    </row>
    <row r="66" spans="1:19" x14ac:dyDescent="0.2">
      <c r="A66" s="313"/>
      <c r="B66" s="119" t="s">
        <v>1295</v>
      </c>
      <c r="C66" s="120" t="s">
        <v>1296</v>
      </c>
      <c r="D66" s="121" t="s">
        <v>1297</v>
      </c>
      <c r="E66" s="122" t="s">
        <v>1298</v>
      </c>
      <c r="F66" s="123" t="s">
        <v>682</v>
      </c>
      <c r="G66" s="124">
        <v>85.5</v>
      </c>
      <c r="H66" s="124">
        <f t="shared" si="5"/>
        <v>410</v>
      </c>
      <c r="I66" s="125" t="s">
        <v>2743</v>
      </c>
      <c r="J66" s="125" t="s">
        <v>229</v>
      </c>
      <c r="K66" s="125" t="s">
        <v>229</v>
      </c>
      <c r="L66" s="126">
        <v>3919908099</v>
      </c>
      <c r="M66" s="125" t="s">
        <v>666</v>
      </c>
      <c r="N66" s="126">
        <v>2</v>
      </c>
      <c r="O66" s="127" t="s">
        <v>1299</v>
      </c>
      <c r="P66" s="144"/>
      <c r="Q66" s="125" t="s">
        <v>1118</v>
      </c>
      <c r="R66" s="176"/>
      <c r="S66" s="130">
        <v>8717332019816</v>
      </c>
    </row>
    <row r="67" spans="1:19" x14ac:dyDescent="0.2">
      <c r="A67" s="313"/>
      <c r="B67" s="119">
        <v>8531901000</v>
      </c>
      <c r="C67" s="120" t="s">
        <v>1300</v>
      </c>
      <c r="D67" s="121" t="s">
        <v>1301</v>
      </c>
      <c r="E67" s="122" t="s">
        <v>1302</v>
      </c>
      <c r="F67" s="123" t="s">
        <v>682</v>
      </c>
      <c r="G67" s="124">
        <v>346.34</v>
      </c>
      <c r="H67" s="124">
        <f t="shared" si="5"/>
        <v>1662</v>
      </c>
      <c r="I67" s="125" t="s">
        <v>2718</v>
      </c>
      <c r="J67" s="125" t="s">
        <v>229</v>
      </c>
      <c r="K67" s="125" t="s">
        <v>229</v>
      </c>
      <c r="L67" s="126">
        <v>8531209590</v>
      </c>
      <c r="M67" s="125" t="s">
        <v>626</v>
      </c>
      <c r="N67" s="126">
        <v>9</v>
      </c>
      <c r="O67" s="127" t="s">
        <v>1303</v>
      </c>
      <c r="P67" s="144"/>
      <c r="Q67" s="125" t="s">
        <v>1118</v>
      </c>
      <c r="R67" s="176"/>
      <c r="S67" s="130">
        <v>8717332915330</v>
      </c>
    </row>
    <row r="68" spans="1:19" x14ac:dyDescent="0.2">
      <c r="A68" s="313"/>
      <c r="B68" s="119" t="s">
        <v>1304</v>
      </c>
      <c r="C68" s="120" t="s">
        <v>1305</v>
      </c>
      <c r="D68" s="121" t="s">
        <v>1306</v>
      </c>
      <c r="E68" s="122" t="s">
        <v>1307</v>
      </c>
      <c r="F68" s="123" t="s">
        <v>682</v>
      </c>
      <c r="G68" s="124">
        <v>46.04</v>
      </c>
      <c r="H68" s="124">
        <f t="shared" si="5"/>
        <v>221</v>
      </c>
      <c r="I68" s="125" t="s">
        <v>2743</v>
      </c>
      <c r="J68" s="125" t="s">
        <v>229</v>
      </c>
      <c r="K68" s="125" t="s">
        <v>229</v>
      </c>
      <c r="L68" s="126">
        <v>3919908099</v>
      </c>
      <c r="M68" s="125" t="s">
        <v>666</v>
      </c>
      <c r="N68" s="126">
        <v>10</v>
      </c>
      <c r="O68" s="127" t="s">
        <v>1308</v>
      </c>
      <c r="P68" s="255"/>
      <c r="Q68" s="125" t="s">
        <v>600</v>
      </c>
      <c r="R68" s="128"/>
      <c r="S68" s="129" t="s">
        <v>1160</v>
      </c>
    </row>
    <row r="69" spans="1:19" x14ac:dyDescent="0.2">
      <c r="A69" s="313"/>
      <c r="B69" s="111" t="s">
        <v>2599</v>
      </c>
      <c r="C69" s="114"/>
      <c r="D69" s="161"/>
      <c r="E69" s="114"/>
      <c r="F69" s="115"/>
      <c r="G69" s="314"/>
      <c r="H69" s="314"/>
      <c r="I69" s="114" t="s">
        <v>1160</v>
      </c>
      <c r="J69" s="114"/>
      <c r="K69" s="114"/>
      <c r="L69" s="114"/>
      <c r="M69" s="162"/>
      <c r="N69" s="162" t="s">
        <v>1160</v>
      </c>
      <c r="O69" s="162"/>
      <c r="P69" s="259"/>
      <c r="Q69" s="117"/>
      <c r="R69" s="163"/>
      <c r="S69" s="118"/>
    </row>
    <row r="70" spans="1:19" x14ac:dyDescent="0.2">
      <c r="A70" s="313"/>
      <c r="B70" s="119" t="s">
        <v>1217</v>
      </c>
      <c r="C70" s="120" t="s">
        <v>86</v>
      </c>
      <c r="D70" s="121" t="s">
        <v>85</v>
      </c>
      <c r="E70" s="135" t="s">
        <v>1218</v>
      </c>
      <c r="F70" s="123" t="s">
        <v>682</v>
      </c>
      <c r="G70" s="124">
        <v>16.93</v>
      </c>
      <c r="H70" s="124">
        <f>ROUND(ROUND(G70*4.8,2),0)</f>
        <v>81</v>
      </c>
      <c r="I70" s="126" t="s">
        <v>2743</v>
      </c>
      <c r="J70" s="126" t="s">
        <v>229</v>
      </c>
      <c r="K70" s="126">
        <v>1</v>
      </c>
      <c r="L70" s="126">
        <v>3926909790</v>
      </c>
      <c r="M70" s="125" t="s">
        <v>626</v>
      </c>
      <c r="N70" s="126">
        <v>737</v>
      </c>
      <c r="O70" s="126" t="s">
        <v>1219</v>
      </c>
      <c r="P70" s="255"/>
      <c r="Q70" s="125" t="s">
        <v>1118</v>
      </c>
      <c r="R70" s="128"/>
      <c r="S70" s="129">
        <v>8717332206605</v>
      </c>
    </row>
    <row r="71" spans="1:19" x14ac:dyDescent="0.2">
      <c r="A71" s="313"/>
      <c r="B71" s="119" t="s">
        <v>1311</v>
      </c>
      <c r="C71" s="120" t="s">
        <v>1312</v>
      </c>
      <c r="D71" s="121" t="s">
        <v>1313</v>
      </c>
      <c r="E71" s="142" t="s">
        <v>1314</v>
      </c>
      <c r="F71" s="123" t="s">
        <v>682</v>
      </c>
      <c r="G71" s="124">
        <v>115.56</v>
      </c>
      <c r="H71" s="124">
        <f t="shared" ref="H71:H72" si="6">ROUND(ROUND(G71*4.8,2),0)</f>
        <v>555</v>
      </c>
      <c r="I71" s="126" t="s">
        <v>2743</v>
      </c>
      <c r="J71" s="126" t="s">
        <v>229</v>
      </c>
      <c r="K71" s="125" t="s">
        <v>3</v>
      </c>
      <c r="L71" s="126">
        <v>8531900000</v>
      </c>
      <c r="M71" s="125" t="s">
        <v>666</v>
      </c>
      <c r="N71" s="126">
        <v>5</v>
      </c>
      <c r="O71" s="126" t="s">
        <v>1315</v>
      </c>
      <c r="P71" s="261"/>
      <c r="Q71" s="125" t="s">
        <v>1118</v>
      </c>
      <c r="R71" s="166"/>
      <c r="S71" s="129">
        <v>8717332212309</v>
      </c>
    </row>
    <row r="72" spans="1:19" x14ac:dyDescent="0.2">
      <c r="A72" s="316"/>
      <c r="B72" s="355"/>
      <c r="C72" s="132" t="s">
        <v>2720</v>
      </c>
      <c r="D72" s="134" t="s">
        <v>2721</v>
      </c>
      <c r="E72" s="156" t="s">
        <v>2722</v>
      </c>
      <c r="F72" s="356" t="s">
        <v>682</v>
      </c>
      <c r="G72" s="307">
        <v>57.48</v>
      </c>
      <c r="H72" s="124">
        <f t="shared" si="6"/>
        <v>276</v>
      </c>
      <c r="I72" s="204" t="s">
        <v>2743</v>
      </c>
      <c r="J72" s="204" t="s">
        <v>229</v>
      </c>
      <c r="K72" s="204" t="s">
        <v>3</v>
      </c>
      <c r="L72" s="181">
        <v>85334010</v>
      </c>
      <c r="M72" s="171" t="s">
        <v>2723</v>
      </c>
      <c r="N72" s="181"/>
      <c r="O72" s="181" t="s">
        <v>1340</v>
      </c>
      <c r="P72" s="357"/>
      <c r="Q72" s="171" t="s">
        <v>1342</v>
      </c>
      <c r="R72" s="358"/>
      <c r="S72" s="140">
        <v>4060039122308</v>
      </c>
    </row>
    <row r="73" spans="1:19" x14ac:dyDescent="0.2">
      <c r="A73" s="313"/>
      <c r="B73" s="147" t="s">
        <v>1316</v>
      </c>
      <c r="C73" s="148"/>
      <c r="D73" s="149" t="s">
        <v>1160</v>
      </c>
      <c r="E73" s="148"/>
      <c r="F73" s="150"/>
      <c r="G73" s="318"/>
      <c r="H73" s="318"/>
      <c r="I73" s="148" t="s">
        <v>1160</v>
      </c>
      <c r="J73" s="148"/>
      <c r="K73" s="148"/>
      <c r="L73" s="148"/>
      <c r="M73" s="151"/>
      <c r="N73" s="151" t="s">
        <v>1160</v>
      </c>
      <c r="O73" s="151" t="s">
        <v>1160</v>
      </c>
      <c r="P73" s="257"/>
      <c r="Q73" s="152"/>
      <c r="R73" s="154"/>
      <c r="S73" s="155"/>
    </row>
    <row r="74" spans="1:19" x14ac:dyDescent="0.2">
      <c r="A74" s="313"/>
      <c r="B74" s="178" t="s">
        <v>1317</v>
      </c>
      <c r="C74" s="157" t="s">
        <v>978</v>
      </c>
      <c r="D74" s="158" t="s">
        <v>977</v>
      </c>
      <c r="E74" s="135" t="s">
        <v>1318</v>
      </c>
      <c r="F74" s="136" t="s">
        <v>682</v>
      </c>
      <c r="G74" s="124">
        <v>1448.71</v>
      </c>
      <c r="H74" s="124">
        <f>ROUND(ROUND(G74*4.8,2),0)</f>
        <v>6954</v>
      </c>
      <c r="I74" s="125" t="s">
        <v>2718</v>
      </c>
      <c r="J74" s="125" t="s">
        <v>229</v>
      </c>
      <c r="K74" s="138" t="s">
        <v>3</v>
      </c>
      <c r="L74" s="138">
        <v>8537109199</v>
      </c>
      <c r="M74" s="159" t="s">
        <v>625</v>
      </c>
      <c r="N74" s="179">
        <v>22</v>
      </c>
      <c r="O74" s="180">
        <v>3.121</v>
      </c>
      <c r="P74" s="135"/>
      <c r="Q74" s="159" t="s">
        <v>1118</v>
      </c>
      <c r="R74" s="139"/>
      <c r="S74" s="160">
        <v>8717332940431</v>
      </c>
    </row>
    <row r="75" spans="1:19" x14ac:dyDescent="0.2">
      <c r="A75" s="313"/>
      <c r="B75" s="147" t="s">
        <v>1319</v>
      </c>
      <c r="C75" s="148"/>
      <c r="D75" s="149" t="s">
        <v>1160</v>
      </c>
      <c r="E75" s="148"/>
      <c r="F75" s="150"/>
      <c r="G75" s="318"/>
      <c r="H75" s="318"/>
      <c r="I75" s="148" t="s">
        <v>1160</v>
      </c>
      <c r="J75" s="148"/>
      <c r="K75" s="148"/>
      <c r="L75" s="148"/>
      <c r="M75" s="151"/>
      <c r="N75" s="151" t="s">
        <v>1160</v>
      </c>
      <c r="O75" s="151" t="s">
        <v>1160</v>
      </c>
      <c r="P75" s="257"/>
      <c r="Q75" s="152"/>
      <c r="R75" s="154"/>
      <c r="S75" s="155"/>
    </row>
    <row r="76" spans="1:19" x14ac:dyDescent="0.2">
      <c r="A76" s="313"/>
      <c r="B76" s="142" t="s">
        <v>1320</v>
      </c>
      <c r="C76" s="143" t="s">
        <v>1321</v>
      </c>
      <c r="D76" s="144" t="s">
        <v>1322</v>
      </c>
      <c r="E76" s="122" t="s">
        <v>1323</v>
      </c>
      <c r="F76" s="123" t="s">
        <v>682</v>
      </c>
      <c r="G76" s="124">
        <v>822.73</v>
      </c>
      <c r="H76" s="124">
        <f>ROUND(ROUND(G76*4.8,2),0)</f>
        <v>3949</v>
      </c>
      <c r="I76" s="125" t="s">
        <v>2718</v>
      </c>
      <c r="J76" s="125" t="s">
        <v>229</v>
      </c>
      <c r="K76" s="126" t="s">
        <v>3</v>
      </c>
      <c r="L76" s="126">
        <v>8537109199</v>
      </c>
      <c r="M76" s="145" t="s">
        <v>625</v>
      </c>
      <c r="N76" s="164">
        <v>28</v>
      </c>
      <c r="O76" s="164">
        <v>3.1909999999999998</v>
      </c>
      <c r="P76" s="122"/>
      <c r="Q76" s="145" t="s">
        <v>1118</v>
      </c>
      <c r="R76" s="128"/>
      <c r="S76" s="182">
        <v>8717332940424</v>
      </c>
    </row>
    <row r="77" spans="1:19" ht="16.5" x14ac:dyDescent="0.2">
      <c r="A77" s="313"/>
      <c r="B77" s="142" t="s">
        <v>1324</v>
      </c>
      <c r="C77" s="143" t="s">
        <v>1325</v>
      </c>
      <c r="D77" s="144" t="s">
        <v>1326</v>
      </c>
      <c r="E77" s="122" t="s">
        <v>1327</v>
      </c>
      <c r="F77" s="123" t="s">
        <v>682</v>
      </c>
      <c r="G77" s="124">
        <v>1412.94</v>
      </c>
      <c r="H77" s="124">
        <f>ROUND(ROUND(G77*4.8,2),0)</f>
        <v>6782</v>
      </c>
      <c r="I77" s="125" t="s">
        <v>2718</v>
      </c>
      <c r="J77" s="125" t="s">
        <v>229</v>
      </c>
      <c r="K77" s="126" t="s">
        <v>3</v>
      </c>
      <c r="L77" s="126">
        <v>8537109199</v>
      </c>
      <c r="M77" s="145" t="s">
        <v>625</v>
      </c>
      <c r="N77" s="164">
        <v>18</v>
      </c>
      <c r="O77" s="164">
        <v>3.1909999999999998</v>
      </c>
      <c r="P77" s="122"/>
      <c r="Q77" s="145" t="s">
        <v>1118</v>
      </c>
      <c r="R77" s="128"/>
      <c r="S77" s="146">
        <v>4060039031181</v>
      </c>
    </row>
    <row r="78" spans="1:19" x14ac:dyDescent="0.2">
      <c r="A78" s="313"/>
      <c r="B78" s="364" t="s">
        <v>1328</v>
      </c>
      <c r="C78" s="365" t="s">
        <v>955</v>
      </c>
      <c r="D78" s="366" t="s">
        <v>959</v>
      </c>
      <c r="E78" s="367" t="s">
        <v>1329</v>
      </c>
      <c r="F78" s="368" t="s">
        <v>682</v>
      </c>
      <c r="G78" s="309">
        <v>1721.76</v>
      </c>
      <c r="H78" s="309">
        <f>ROUND(ROUND(G78*4.8*1.05,2),0)</f>
        <v>8678</v>
      </c>
      <c r="I78" s="402" t="s">
        <v>2743</v>
      </c>
      <c r="J78" s="402" t="s">
        <v>229</v>
      </c>
      <c r="K78" s="403" t="s">
        <v>3</v>
      </c>
      <c r="L78" s="403">
        <v>8537109199</v>
      </c>
      <c r="M78" s="404" t="s">
        <v>625</v>
      </c>
      <c r="N78" s="405">
        <v>0</v>
      </c>
      <c r="O78" s="405">
        <v>19.7</v>
      </c>
      <c r="P78" s="367"/>
      <c r="Q78" s="404" t="s">
        <v>1118</v>
      </c>
      <c r="R78" s="406"/>
      <c r="S78" s="407">
        <v>4060039107411</v>
      </c>
    </row>
    <row r="79" spans="1:19" x14ac:dyDescent="0.2">
      <c r="A79" s="313"/>
      <c r="B79" s="364" t="s">
        <v>1330</v>
      </c>
      <c r="C79" s="365" t="s">
        <v>956</v>
      </c>
      <c r="D79" s="366" t="s">
        <v>960</v>
      </c>
      <c r="E79" s="367" t="s">
        <v>1331</v>
      </c>
      <c r="F79" s="368" t="s">
        <v>682</v>
      </c>
      <c r="G79" s="309">
        <v>1851.22</v>
      </c>
      <c r="H79" s="309">
        <f>ROUND(ROUND(G79*4.8*1.05,2),0)</f>
        <v>9330</v>
      </c>
      <c r="I79" s="402" t="s">
        <v>2743</v>
      </c>
      <c r="J79" s="402" t="s">
        <v>229</v>
      </c>
      <c r="K79" s="403" t="s">
        <v>3</v>
      </c>
      <c r="L79" s="403">
        <v>8537109199</v>
      </c>
      <c r="M79" s="404" t="s">
        <v>625</v>
      </c>
      <c r="N79" s="405">
        <v>5</v>
      </c>
      <c r="O79" s="405">
        <v>22.8</v>
      </c>
      <c r="P79" s="367"/>
      <c r="Q79" s="404" t="s">
        <v>1118</v>
      </c>
      <c r="R79" s="406"/>
      <c r="S79" s="407">
        <v>4060039107428</v>
      </c>
    </row>
    <row r="80" spans="1:19" x14ac:dyDescent="0.2">
      <c r="A80" s="313"/>
      <c r="B80" s="364" t="s">
        <v>1332</v>
      </c>
      <c r="C80" s="365" t="s">
        <v>957</v>
      </c>
      <c r="D80" s="366" t="s">
        <v>961</v>
      </c>
      <c r="E80" s="367" t="s">
        <v>1333</v>
      </c>
      <c r="F80" s="368" t="s">
        <v>682</v>
      </c>
      <c r="G80" s="309">
        <v>2258.9499999999998</v>
      </c>
      <c r="H80" s="309">
        <f>ROUND(ROUND(G80*4.8*1.05,2),0)</f>
        <v>11385</v>
      </c>
      <c r="I80" s="402" t="s">
        <v>2743</v>
      </c>
      <c r="J80" s="402" t="s">
        <v>229</v>
      </c>
      <c r="K80" s="403" t="s">
        <v>3</v>
      </c>
      <c r="L80" s="403">
        <v>8537109199</v>
      </c>
      <c r="M80" s="404" t="s">
        <v>625</v>
      </c>
      <c r="N80" s="405">
        <v>0</v>
      </c>
      <c r="O80" s="405">
        <v>19.7</v>
      </c>
      <c r="P80" s="367"/>
      <c r="Q80" s="404" t="s">
        <v>1118</v>
      </c>
      <c r="R80" s="406"/>
      <c r="S80" s="407">
        <v>4090039107435</v>
      </c>
    </row>
    <row r="81" spans="1:19" x14ac:dyDescent="0.2">
      <c r="A81" s="313"/>
      <c r="B81" s="364" t="s">
        <v>1334</v>
      </c>
      <c r="C81" s="365" t="s">
        <v>958</v>
      </c>
      <c r="D81" s="366" t="s">
        <v>962</v>
      </c>
      <c r="E81" s="367" t="s">
        <v>1335</v>
      </c>
      <c r="F81" s="368" t="s">
        <v>682</v>
      </c>
      <c r="G81" s="309">
        <v>2382.7199999999998</v>
      </c>
      <c r="H81" s="309">
        <f>ROUND(ROUND(G81*4.8*1.05,2),0)</f>
        <v>12009</v>
      </c>
      <c r="I81" s="402" t="s">
        <v>2743</v>
      </c>
      <c r="J81" s="402" t="s">
        <v>229</v>
      </c>
      <c r="K81" s="403" t="s">
        <v>3</v>
      </c>
      <c r="L81" s="403">
        <v>8537109199</v>
      </c>
      <c r="M81" s="404" t="s">
        <v>625</v>
      </c>
      <c r="N81" s="405">
        <v>2</v>
      </c>
      <c r="O81" s="405">
        <v>22.8</v>
      </c>
      <c r="P81" s="367"/>
      <c r="Q81" s="404" t="s">
        <v>1118</v>
      </c>
      <c r="R81" s="406"/>
      <c r="S81" s="407">
        <v>4060039107442</v>
      </c>
    </row>
    <row r="82" spans="1:19" x14ac:dyDescent="0.2">
      <c r="A82" s="313"/>
      <c r="B82" s="147" t="s">
        <v>2777</v>
      </c>
      <c r="C82" s="148"/>
      <c r="D82" s="149"/>
      <c r="E82" s="148"/>
      <c r="F82" s="150"/>
      <c r="G82" s="318"/>
      <c r="H82" s="318"/>
      <c r="I82" s="148" t="s">
        <v>1160</v>
      </c>
      <c r="J82" s="148"/>
      <c r="K82" s="148"/>
      <c r="L82" s="148"/>
      <c r="M82" s="151"/>
      <c r="N82" s="151" t="s">
        <v>1160</v>
      </c>
      <c r="O82" s="151"/>
      <c r="P82" s="257"/>
      <c r="Q82" s="152"/>
      <c r="R82" s="154"/>
      <c r="S82" s="155"/>
    </row>
    <row r="83" spans="1:19" x14ac:dyDescent="0.2">
      <c r="A83" s="316">
        <v>45784</v>
      </c>
      <c r="B83" s="359" t="s">
        <v>2778</v>
      </c>
      <c r="C83" s="385" t="s">
        <v>2779</v>
      </c>
      <c r="D83" s="386" t="s">
        <v>2780</v>
      </c>
      <c r="E83" s="387" t="s">
        <v>2781</v>
      </c>
      <c r="F83" s="363" t="s">
        <v>1166</v>
      </c>
      <c r="G83" s="351">
        <v>2000</v>
      </c>
      <c r="H83" s="351">
        <f>ROUND(ROUND(G83*4.8,2),0)</f>
        <v>9600</v>
      </c>
      <c r="I83" s="337" t="s">
        <v>2743</v>
      </c>
      <c r="J83" s="337"/>
      <c r="K83" s="360" t="s">
        <v>229</v>
      </c>
      <c r="L83" s="337" t="s">
        <v>1166</v>
      </c>
      <c r="M83" s="360" t="s">
        <v>666</v>
      </c>
      <c r="N83" s="337"/>
      <c r="O83" s="388" t="s">
        <v>1166</v>
      </c>
      <c r="P83" s="389"/>
      <c r="Q83" s="360" t="s">
        <v>1166</v>
      </c>
      <c r="R83" s="390" t="s">
        <v>2782</v>
      </c>
      <c r="S83" s="391">
        <v>4060039205827</v>
      </c>
    </row>
    <row r="84" spans="1:19" x14ac:dyDescent="0.2">
      <c r="A84" s="316">
        <v>45784</v>
      </c>
      <c r="B84" s="359" t="s">
        <v>2783</v>
      </c>
      <c r="C84" s="385" t="s">
        <v>2784</v>
      </c>
      <c r="D84" s="386" t="s">
        <v>2785</v>
      </c>
      <c r="E84" s="387" t="s">
        <v>2786</v>
      </c>
      <c r="F84" s="363" t="s">
        <v>1166</v>
      </c>
      <c r="G84" s="351">
        <v>45</v>
      </c>
      <c r="H84" s="351">
        <f>ROUND(ROUND(G84*4.8,2),0)</f>
        <v>216</v>
      </c>
      <c r="I84" s="337" t="s">
        <v>2743</v>
      </c>
      <c r="J84" s="337"/>
      <c r="K84" s="360" t="s">
        <v>229</v>
      </c>
      <c r="L84" s="337" t="s">
        <v>1166</v>
      </c>
      <c r="M84" s="360" t="s">
        <v>666</v>
      </c>
      <c r="N84" s="337"/>
      <c r="O84" s="388" t="s">
        <v>1166</v>
      </c>
      <c r="P84" s="389"/>
      <c r="Q84" s="360" t="s">
        <v>1166</v>
      </c>
      <c r="R84" s="390" t="s">
        <v>2782</v>
      </c>
      <c r="S84" s="391">
        <v>4060039205834</v>
      </c>
    </row>
    <row r="85" spans="1:19" x14ac:dyDescent="0.2">
      <c r="A85" s="313"/>
      <c r="B85" s="147" t="s">
        <v>2590</v>
      </c>
      <c r="C85" s="148"/>
      <c r="D85" s="149"/>
      <c r="E85" s="148"/>
      <c r="F85" s="150"/>
      <c r="G85" s="318"/>
      <c r="H85" s="318"/>
      <c r="I85" s="148" t="s">
        <v>1160</v>
      </c>
      <c r="J85" s="148"/>
      <c r="K85" s="148"/>
      <c r="L85" s="148"/>
      <c r="M85" s="151"/>
      <c r="N85" s="151" t="s">
        <v>1160</v>
      </c>
      <c r="O85" s="151"/>
      <c r="P85" s="257"/>
      <c r="Q85" s="152"/>
      <c r="R85" s="154"/>
      <c r="S85" s="155"/>
    </row>
    <row r="86" spans="1:19" x14ac:dyDescent="0.2">
      <c r="A86" s="316">
        <v>45784</v>
      </c>
      <c r="B86" s="359" t="s">
        <v>1166</v>
      </c>
      <c r="C86" s="385" t="s">
        <v>2787</v>
      </c>
      <c r="D86" s="386" t="s">
        <v>2788</v>
      </c>
      <c r="E86" s="387" t="s">
        <v>1310</v>
      </c>
      <c r="F86" s="363" t="s">
        <v>682</v>
      </c>
      <c r="G86" s="351">
        <v>937.5</v>
      </c>
      <c r="H86" s="351">
        <f>ROUND(ROUND(G86*4.8,2),0)</f>
        <v>4500</v>
      </c>
      <c r="I86" s="337" t="s">
        <v>2743</v>
      </c>
      <c r="J86" s="337" t="s">
        <v>229</v>
      </c>
      <c r="K86" s="360" t="s">
        <v>3</v>
      </c>
      <c r="L86" s="337">
        <v>8517620000</v>
      </c>
      <c r="M86" s="360" t="s">
        <v>666</v>
      </c>
      <c r="N86" s="337"/>
      <c r="O86" s="388">
        <v>1.127</v>
      </c>
      <c r="P86" s="389"/>
      <c r="Q86" s="360"/>
      <c r="R86" s="390" t="s">
        <v>2789</v>
      </c>
      <c r="S86" s="391">
        <v>4060039034250</v>
      </c>
    </row>
    <row r="87" spans="1:19" x14ac:dyDescent="0.2">
      <c r="A87" s="316">
        <v>45784</v>
      </c>
      <c r="B87" s="359" t="s">
        <v>1166</v>
      </c>
      <c r="C87" s="385" t="s">
        <v>2790</v>
      </c>
      <c r="D87" s="386" t="s">
        <v>2791</v>
      </c>
      <c r="E87" s="387" t="s">
        <v>2792</v>
      </c>
      <c r="F87" s="363" t="s">
        <v>682</v>
      </c>
      <c r="G87" s="351">
        <v>593.75</v>
      </c>
      <c r="H87" s="351">
        <f t="shared" ref="H87:H89" si="7">ROUND(ROUND(G87*4.8,2),0)</f>
        <v>2850</v>
      </c>
      <c r="I87" s="337" t="s">
        <v>2743</v>
      </c>
      <c r="J87" s="337" t="s">
        <v>229</v>
      </c>
      <c r="K87" s="360" t="s">
        <v>1166</v>
      </c>
      <c r="L87" s="337">
        <v>4911990000</v>
      </c>
      <c r="M87" s="360" t="s">
        <v>666</v>
      </c>
      <c r="N87" s="337"/>
      <c r="O87" s="388">
        <v>0</v>
      </c>
      <c r="P87" s="389" t="s">
        <v>2793</v>
      </c>
      <c r="Q87" s="360" t="s">
        <v>1167</v>
      </c>
      <c r="R87" s="390" t="s">
        <v>2782</v>
      </c>
      <c r="S87" s="391">
        <v>4060039104076</v>
      </c>
    </row>
    <row r="88" spans="1:19" x14ac:dyDescent="0.2">
      <c r="A88" s="316">
        <v>45784</v>
      </c>
      <c r="B88" s="359" t="s">
        <v>1166</v>
      </c>
      <c r="C88" s="385" t="s">
        <v>2794</v>
      </c>
      <c r="D88" s="386" t="s">
        <v>2795</v>
      </c>
      <c r="E88" s="387" t="s">
        <v>2796</v>
      </c>
      <c r="F88" s="363" t="s">
        <v>682</v>
      </c>
      <c r="G88" s="351">
        <v>1531.25</v>
      </c>
      <c r="H88" s="351">
        <f t="shared" si="7"/>
        <v>7350</v>
      </c>
      <c r="I88" s="337" t="s">
        <v>2743</v>
      </c>
      <c r="J88" s="337" t="s">
        <v>229</v>
      </c>
      <c r="K88" s="360" t="s">
        <v>1166</v>
      </c>
      <c r="L88" s="337">
        <v>4911990000</v>
      </c>
      <c r="M88" s="360" t="s">
        <v>666</v>
      </c>
      <c r="N88" s="337"/>
      <c r="O88" s="388">
        <v>0</v>
      </c>
      <c r="P88" s="389" t="s">
        <v>2797</v>
      </c>
      <c r="Q88" s="360" t="s">
        <v>1167</v>
      </c>
      <c r="R88" s="390" t="s">
        <v>2782</v>
      </c>
      <c r="S88" s="391">
        <v>4060039112699</v>
      </c>
    </row>
    <row r="89" spans="1:19" x14ac:dyDescent="0.2">
      <c r="A89" s="316">
        <v>45784</v>
      </c>
      <c r="B89" s="359" t="s">
        <v>1166</v>
      </c>
      <c r="C89" s="385" t="s">
        <v>2798</v>
      </c>
      <c r="D89" s="386" t="s">
        <v>2799</v>
      </c>
      <c r="E89" s="387" t="s">
        <v>2800</v>
      </c>
      <c r="F89" s="363" t="s">
        <v>682</v>
      </c>
      <c r="G89" s="351">
        <v>3750</v>
      </c>
      <c r="H89" s="351">
        <f t="shared" si="7"/>
        <v>18000</v>
      </c>
      <c r="I89" s="337" t="s">
        <v>2743</v>
      </c>
      <c r="J89" s="337" t="s">
        <v>229</v>
      </c>
      <c r="K89" s="360" t="s">
        <v>1166</v>
      </c>
      <c r="L89" s="337">
        <v>4911990000</v>
      </c>
      <c r="M89" s="360" t="s">
        <v>666</v>
      </c>
      <c r="N89" s="337"/>
      <c r="O89" s="388">
        <v>0</v>
      </c>
      <c r="P89" s="389" t="s">
        <v>2801</v>
      </c>
      <c r="Q89" s="360" t="s">
        <v>1167</v>
      </c>
      <c r="R89" s="390" t="s">
        <v>2782</v>
      </c>
      <c r="S89" s="391">
        <v>4060039111692</v>
      </c>
    </row>
    <row r="90" spans="1:19" ht="13.5" thickBot="1" x14ac:dyDescent="0.25">
      <c r="A90" s="316">
        <v>45784</v>
      </c>
      <c r="B90" s="177" t="s">
        <v>1309</v>
      </c>
      <c r="C90" s="157" t="s">
        <v>852</v>
      </c>
      <c r="D90" s="134" t="s">
        <v>851</v>
      </c>
      <c r="E90" s="135" t="s">
        <v>1310</v>
      </c>
      <c r="F90" s="136" t="s">
        <v>682</v>
      </c>
      <c r="G90" s="124">
        <v>770.65</v>
      </c>
      <c r="H90" s="124">
        <f>ROUND(ROUND(G90*4.8,2),0)</f>
        <v>3699</v>
      </c>
      <c r="I90" s="138" t="s">
        <v>2743</v>
      </c>
      <c r="J90" s="138" t="s">
        <v>229</v>
      </c>
      <c r="K90" s="137" t="s">
        <v>3</v>
      </c>
      <c r="L90" s="138">
        <v>8517620000</v>
      </c>
      <c r="M90" s="137" t="s">
        <v>666</v>
      </c>
      <c r="N90" s="138">
        <v>3</v>
      </c>
      <c r="O90" s="138" t="s">
        <v>2600</v>
      </c>
      <c r="P90" s="256"/>
      <c r="Q90" s="137"/>
      <c r="R90" s="390" t="s">
        <v>2802</v>
      </c>
      <c r="S90" s="141">
        <v>8717332977307</v>
      </c>
    </row>
    <row r="91" spans="1:19" ht="13.5" thickBot="1" x14ac:dyDescent="0.25">
      <c r="A91" s="313"/>
      <c r="B91" s="392" t="s">
        <v>1336</v>
      </c>
      <c r="C91" s="393"/>
      <c r="D91" s="393" t="s">
        <v>1160</v>
      </c>
      <c r="E91" s="393"/>
      <c r="F91" s="394"/>
      <c r="G91" s="395"/>
      <c r="H91" s="395"/>
      <c r="I91" s="396" t="s">
        <v>1160</v>
      </c>
      <c r="J91" s="396"/>
      <c r="K91" s="396"/>
      <c r="L91" s="396"/>
      <c r="M91" s="396"/>
      <c r="N91" s="396" t="s">
        <v>1160</v>
      </c>
      <c r="O91" s="396" t="s">
        <v>1160</v>
      </c>
      <c r="P91" s="393"/>
      <c r="Q91" s="397"/>
      <c r="R91" s="397"/>
      <c r="S91" s="398"/>
    </row>
    <row r="92" spans="1:19" x14ac:dyDescent="0.2">
      <c r="A92" s="324"/>
      <c r="B92" s="143" t="s">
        <v>1337</v>
      </c>
      <c r="C92" s="122" t="s">
        <v>411</v>
      </c>
      <c r="D92" s="144" t="s">
        <v>1338</v>
      </c>
      <c r="E92" s="183" t="s">
        <v>1339</v>
      </c>
      <c r="F92" s="184" t="s">
        <v>682</v>
      </c>
      <c r="G92" s="124">
        <v>5122.49</v>
      </c>
      <c r="H92" s="124">
        <f>ROUND(ROUND(G92*4.8,2),0)</f>
        <v>24588</v>
      </c>
      <c r="I92" s="126" t="s">
        <v>2743</v>
      </c>
      <c r="J92" s="126" t="s">
        <v>229</v>
      </c>
      <c r="K92" s="125" t="s">
        <v>229</v>
      </c>
      <c r="L92" s="145">
        <v>4911990000</v>
      </c>
      <c r="M92" s="164" t="s">
        <v>671</v>
      </c>
      <c r="N92" s="127">
        <v>0</v>
      </c>
      <c r="O92" s="127" t="s">
        <v>1340</v>
      </c>
      <c r="P92" s="255" t="s">
        <v>1341</v>
      </c>
      <c r="Q92" s="125" t="s">
        <v>1342</v>
      </c>
      <c r="R92" s="128" t="s">
        <v>1341</v>
      </c>
      <c r="S92" s="146">
        <v>8717332995257</v>
      </c>
    </row>
    <row r="93" spans="1:19" x14ac:dyDescent="0.2">
      <c r="A93" s="324"/>
      <c r="B93" s="119" t="s">
        <v>1343</v>
      </c>
      <c r="C93" s="120" t="s">
        <v>412</v>
      </c>
      <c r="D93" s="185" t="s">
        <v>1344</v>
      </c>
      <c r="E93" s="122" t="s">
        <v>1345</v>
      </c>
      <c r="F93" s="123" t="s">
        <v>682</v>
      </c>
      <c r="G93" s="124">
        <v>3472.88</v>
      </c>
      <c r="H93" s="124">
        <f t="shared" ref="H93:H98" si="8">ROUND(ROUND(G93*4.8,2),0)</f>
        <v>16670</v>
      </c>
      <c r="I93" s="175" t="s">
        <v>2743</v>
      </c>
      <c r="J93" s="175" t="s">
        <v>229</v>
      </c>
      <c r="K93" s="175" t="s">
        <v>229</v>
      </c>
      <c r="L93" s="126">
        <v>4911990000</v>
      </c>
      <c r="M93" s="175" t="s">
        <v>671</v>
      </c>
      <c r="N93" s="126">
        <v>0</v>
      </c>
      <c r="O93" s="126" t="s">
        <v>1340</v>
      </c>
      <c r="P93" s="255" t="s">
        <v>1341</v>
      </c>
      <c r="Q93" s="125" t="s">
        <v>1342</v>
      </c>
      <c r="R93" s="128" t="s">
        <v>1341</v>
      </c>
      <c r="S93" s="146">
        <v>8717332995240</v>
      </c>
    </row>
    <row r="94" spans="1:19" x14ac:dyDescent="0.2">
      <c r="A94" s="324"/>
      <c r="B94" s="143"/>
      <c r="C94" s="122" t="s">
        <v>1346</v>
      </c>
      <c r="D94" s="218" t="s">
        <v>1038</v>
      </c>
      <c r="E94" s="183" t="s">
        <v>1347</v>
      </c>
      <c r="F94" s="184" t="s">
        <v>682</v>
      </c>
      <c r="G94" s="124">
        <v>9261</v>
      </c>
      <c r="H94" s="124">
        <f t="shared" si="8"/>
        <v>44453</v>
      </c>
      <c r="I94" s="126" t="s">
        <v>2743</v>
      </c>
      <c r="J94" s="126" t="s">
        <v>229</v>
      </c>
      <c r="K94" s="125" t="s">
        <v>229</v>
      </c>
      <c r="L94" s="126">
        <v>4911990000</v>
      </c>
      <c r="M94" s="164" t="s">
        <v>671</v>
      </c>
      <c r="N94" s="127" t="s">
        <v>1160</v>
      </c>
      <c r="O94" s="127" t="s">
        <v>1340</v>
      </c>
      <c r="P94" s="255" t="s">
        <v>1348</v>
      </c>
      <c r="Q94" s="125" t="s">
        <v>1342</v>
      </c>
      <c r="R94" s="128" t="s">
        <v>1348</v>
      </c>
      <c r="S94" s="146">
        <v>4060039091192</v>
      </c>
    </row>
    <row r="95" spans="1:19" x14ac:dyDescent="0.2">
      <c r="A95" s="324"/>
      <c r="B95" s="143"/>
      <c r="C95" s="122" t="s">
        <v>411</v>
      </c>
      <c r="D95" s="135" t="s">
        <v>1349</v>
      </c>
      <c r="E95" s="183" t="s">
        <v>1339</v>
      </c>
      <c r="F95" s="184" t="s">
        <v>682</v>
      </c>
      <c r="G95" s="124">
        <v>5122.49</v>
      </c>
      <c r="H95" s="124">
        <f t="shared" si="8"/>
        <v>24588</v>
      </c>
      <c r="I95" s="126" t="s">
        <v>2743</v>
      </c>
      <c r="J95" s="126" t="s">
        <v>229</v>
      </c>
      <c r="K95" s="125" t="s">
        <v>229</v>
      </c>
      <c r="L95" s="126">
        <v>4911990000</v>
      </c>
      <c r="M95" s="164" t="s">
        <v>671</v>
      </c>
      <c r="N95" s="127">
        <v>0</v>
      </c>
      <c r="O95" s="127" t="s">
        <v>1340</v>
      </c>
      <c r="P95" s="255" t="s">
        <v>1348</v>
      </c>
      <c r="Q95" s="125" t="s">
        <v>1342</v>
      </c>
      <c r="R95" s="128" t="s">
        <v>1348</v>
      </c>
      <c r="S95" s="146">
        <v>4060039091437</v>
      </c>
    </row>
    <row r="96" spans="1:19" x14ac:dyDescent="0.2">
      <c r="A96" s="324"/>
      <c r="B96" s="143"/>
      <c r="C96" s="122" t="s">
        <v>412</v>
      </c>
      <c r="D96" s="135" t="s">
        <v>1350</v>
      </c>
      <c r="E96" s="183" t="s">
        <v>1345</v>
      </c>
      <c r="F96" s="184" t="s">
        <v>682</v>
      </c>
      <c r="G96" s="124">
        <v>3472.88</v>
      </c>
      <c r="H96" s="124">
        <f t="shared" si="8"/>
        <v>16670</v>
      </c>
      <c r="I96" s="126" t="s">
        <v>2743</v>
      </c>
      <c r="J96" s="126" t="s">
        <v>229</v>
      </c>
      <c r="K96" s="125" t="s">
        <v>229</v>
      </c>
      <c r="L96" s="126">
        <v>4911990000</v>
      </c>
      <c r="M96" s="164" t="s">
        <v>671</v>
      </c>
      <c r="N96" s="127">
        <v>0</v>
      </c>
      <c r="O96" s="127" t="s">
        <v>1340</v>
      </c>
      <c r="P96" s="255" t="s">
        <v>1348</v>
      </c>
      <c r="Q96" s="125" t="s">
        <v>1342</v>
      </c>
      <c r="R96" s="128" t="s">
        <v>1348</v>
      </c>
      <c r="S96" s="146">
        <v>4060039091420</v>
      </c>
    </row>
    <row r="97" spans="1:19" x14ac:dyDescent="0.2">
      <c r="A97" s="313"/>
      <c r="B97" s="119" t="s">
        <v>1351</v>
      </c>
      <c r="C97" s="120" t="s">
        <v>1352</v>
      </c>
      <c r="D97" s="185" t="s">
        <v>1353</v>
      </c>
      <c r="E97" s="122" t="s">
        <v>1354</v>
      </c>
      <c r="F97" s="123" t="s">
        <v>682</v>
      </c>
      <c r="G97" s="124">
        <v>499.86</v>
      </c>
      <c r="H97" s="124">
        <f t="shared" si="8"/>
        <v>2399</v>
      </c>
      <c r="I97" s="175" t="s">
        <v>2743</v>
      </c>
      <c r="J97" s="175" t="s">
        <v>229</v>
      </c>
      <c r="K97" s="175" t="s">
        <v>229</v>
      </c>
      <c r="L97" s="126">
        <v>4911990000</v>
      </c>
      <c r="M97" s="175" t="s">
        <v>671</v>
      </c>
      <c r="N97" s="126">
        <v>0</v>
      </c>
      <c r="O97" s="126" t="s">
        <v>1340</v>
      </c>
      <c r="P97" s="255"/>
      <c r="Q97" s="125" t="s">
        <v>1342</v>
      </c>
      <c r="R97" s="128"/>
      <c r="S97" s="146">
        <v>8717332995264</v>
      </c>
    </row>
    <row r="98" spans="1:19" x14ac:dyDescent="0.2">
      <c r="A98" s="313"/>
      <c r="B98" s="119" t="s">
        <v>1355</v>
      </c>
      <c r="C98" s="120" t="s">
        <v>1356</v>
      </c>
      <c r="D98" s="185" t="s">
        <v>1357</v>
      </c>
      <c r="E98" s="122" t="s">
        <v>1358</v>
      </c>
      <c r="F98" s="123" t="s">
        <v>682</v>
      </c>
      <c r="G98" s="124">
        <v>349.05</v>
      </c>
      <c r="H98" s="124">
        <f t="shared" si="8"/>
        <v>1675</v>
      </c>
      <c r="I98" s="175" t="s">
        <v>2743</v>
      </c>
      <c r="J98" s="175" t="s">
        <v>229</v>
      </c>
      <c r="K98" s="175" t="s">
        <v>229</v>
      </c>
      <c r="L98" s="126">
        <v>4911990000</v>
      </c>
      <c r="M98" s="175" t="s">
        <v>671</v>
      </c>
      <c r="N98" s="126">
        <v>0</v>
      </c>
      <c r="O98" s="126" t="s">
        <v>1340</v>
      </c>
      <c r="P98" s="255"/>
      <c r="Q98" s="125" t="s">
        <v>1342</v>
      </c>
      <c r="R98" s="128"/>
      <c r="S98" s="146">
        <v>8717332995288</v>
      </c>
    </row>
    <row r="99" spans="1:19" x14ac:dyDescent="0.2">
      <c r="A99" s="313"/>
      <c r="B99" s="111" t="s">
        <v>1359</v>
      </c>
      <c r="C99" s="186"/>
      <c r="D99" s="186" t="s">
        <v>1160</v>
      </c>
      <c r="E99" s="186"/>
      <c r="F99" s="187"/>
      <c r="G99" s="325"/>
      <c r="H99" s="325"/>
      <c r="I99" s="188" t="s">
        <v>1160</v>
      </c>
      <c r="J99" s="188"/>
      <c r="K99" s="188"/>
      <c r="L99" s="114"/>
      <c r="M99" s="188"/>
      <c r="N99" s="188" t="s">
        <v>1160</v>
      </c>
      <c r="O99" s="188" t="s">
        <v>1160</v>
      </c>
      <c r="P99" s="186"/>
      <c r="Q99" s="188"/>
      <c r="R99" s="189"/>
      <c r="S99" s="263"/>
    </row>
    <row r="100" spans="1:19" x14ac:dyDescent="0.2">
      <c r="A100" s="313"/>
      <c r="B100" s="119">
        <v>705000164791</v>
      </c>
      <c r="C100" s="120" t="s">
        <v>546</v>
      </c>
      <c r="D100" s="121" t="s">
        <v>545</v>
      </c>
      <c r="E100" s="190" t="s">
        <v>1360</v>
      </c>
      <c r="F100" s="123" t="s">
        <v>682</v>
      </c>
      <c r="G100" s="124">
        <v>381.77</v>
      </c>
      <c r="H100" s="124">
        <f>ROUND(ROUND(G100*4.8,2),0)</f>
        <v>1833</v>
      </c>
      <c r="I100" s="125" t="s">
        <v>2718</v>
      </c>
      <c r="J100" s="145" t="s">
        <v>229</v>
      </c>
      <c r="K100" s="125" t="s">
        <v>3</v>
      </c>
      <c r="L100" s="126">
        <v>8531103000</v>
      </c>
      <c r="M100" s="125" t="s">
        <v>626</v>
      </c>
      <c r="N100" s="126">
        <v>15</v>
      </c>
      <c r="O100" s="126" t="s">
        <v>1361</v>
      </c>
      <c r="P100" s="144"/>
      <c r="Q100" s="125"/>
      <c r="R100" s="191"/>
      <c r="S100" s="146">
        <v>8717332759385</v>
      </c>
    </row>
    <row r="101" spans="1:19" x14ac:dyDescent="0.2">
      <c r="A101" s="313"/>
      <c r="B101" s="119">
        <v>705000164792</v>
      </c>
      <c r="C101" s="120" t="s">
        <v>549</v>
      </c>
      <c r="D101" s="121" t="s">
        <v>548</v>
      </c>
      <c r="E101" s="190" t="s">
        <v>1362</v>
      </c>
      <c r="F101" s="123" t="s">
        <v>682</v>
      </c>
      <c r="G101" s="124">
        <v>470.55</v>
      </c>
      <c r="H101" s="124">
        <f t="shared" ref="H101:H105" si="9">ROUND(ROUND(G101*4.8,2),0)</f>
        <v>2259</v>
      </c>
      <c r="I101" s="125" t="s">
        <v>2718</v>
      </c>
      <c r="J101" s="145" t="s">
        <v>229</v>
      </c>
      <c r="K101" s="125" t="s">
        <v>3</v>
      </c>
      <c r="L101" s="126">
        <v>8531103000</v>
      </c>
      <c r="M101" s="125" t="s">
        <v>626</v>
      </c>
      <c r="N101" s="126">
        <v>20</v>
      </c>
      <c r="O101" s="126" t="s">
        <v>1363</v>
      </c>
      <c r="P101" s="144"/>
      <c r="Q101" s="125"/>
      <c r="R101" s="191"/>
      <c r="S101" s="146">
        <v>8717332759392</v>
      </c>
    </row>
    <row r="102" spans="1:19" x14ac:dyDescent="0.2">
      <c r="A102" s="313"/>
      <c r="B102" s="119">
        <v>705000164793</v>
      </c>
      <c r="C102" s="120" t="s">
        <v>552</v>
      </c>
      <c r="D102" s="121" t="s">
        <v>551</v>
      </c>
      <c r="E102" s="190" t="s">
        <v>1364</v>
      </c>
      <c r="F102" s="123" t="s">
        <v>682</v>
      </c>
      <c r="G102" s="124">
        <v>588.92999999999995</v>
      </c>
      <c r="H102" s="124">
        <f t="shared" si="9"/>
        <v>2827</v>
      </c>
      <c r="I102" s="125" t="s">
        <v>2718</v>
      </c>
      <c r="J102" s="145" t="s">
        <v>229</v>
      </c>
      <c r="K102" s="125" t="s">
        <v>3</v>
      </c>
      <c r="L102" s="126">
        <v>8531103000</v>
      </c>
      <c r="M102" s="125" t="s">
        <v>626</v>
      </c>
      <c r="N102" s="126">
        <v>14</v>
      </c>
      <c r="O102" s="126" t="s">
        <v>1365</v>
      </c>
      <c r="P102" s="144"/>
      <c r="Q102" s="125"/>
      <c r="R102" s="191"/>
      <c r="S102" s="146">
        <v>8717332759408</v>
      </c>
    </row>
    <row r="103" spans="1:19" x14ac:dyDescent="0.2">
      <c r="A103" s="313"/>
      <c r="B103" s="119">
        <v>705000164794</v>
      </c>
      <c r="C103" s="120" t="s">
        <v>555</v>
      </c>
      <c r="D103" s="121" t="s">
        <v>554</v>
      </c>
      <c r="E103" s="190" t="s">
        <v>1366</v>
      </c>
      <c r="F103" s="123" t="s">
        <v>682</v>
      </c>
      <c r="G103" s="124">
        <v>44.4</v>
      </c>
      <c r="H103" s="124">
        <f t="shared" si="9"/>
        <v>213</v>
      </c>
      <c r="I103" s="145" t="s">
        <v>2743</v>
      </c>
      <c r="J103" s="145" t="s">
        <v>229</v>
      </c>
      <c r="K103" s="125" t="s">
        <v>3</v>
      </c>
      <c r="L103" s="126">
        <v>8531900000</v>
      </c>
      <c r="M103" s="125" t="s">
        <v>626</v>
      </c>
      <c r="N103" s="126">
        <v>1</v>
      </c>
      <c r="O103" s="126" t="s">
        <v>1219</v>
      </c>
      <c r="P103" s="144"/>
      <c r="Q103" s="125"/>
      <c r="R103" s="191"/>
      <c r="S103" s="146">
        <v>8717332759415</v>
      </c>
    </row>
    <row r="104" spans="1:19" x14ac:dyDescent="0.2">
      <c r="A104" s="313"/>
      <c r="B104" s="119">
        <v>705000164795</v>
      </c>
      <c r="C104" s="120" t="s">
        <v>558</v>
      </c>
      <c r="D104" s="121" t="s">
        <v>557</v>
      </c>
      <c r="E104" s="190" t="s">
        <v>1367</v>
      </c>
      <c r="F104" s="123" t="s">
        <v>682</v>
      </c>
      <c r="G104" s="124">
        <v>82.86</v>
      </c>
      <c r="H104" s="124">
        <f t="shared" si="9"/>
        <v>398</v>
      </c>
      <c r="I104" s="145" t="s">
        <v>2743</v>
      </c>
      <c r="J104" s="145" t="s">
        <v>229</v>
      </c>
      <c r="K104" s="125" t="s">
        <v>3</v>
      </c>
      <c r="L104" s="126">
        <v>8531900000</v>
      </c>
      <c r="M104" s="125" t="s">
        <v>626</v>
      </c>
      <c r="N104" s="126">
        <v>10</v>
      </c>
      <c r="O104" s="126" t="s">
        <v>1219</v>
      </c>
      <c r="P104" s="144"/>
      <c r="Q104" s="125"/>
      <c r="R104" s="191"/>
      <c r="S104" s="146">
        <v>8717332759422</v>
      </c>
    </row>
    <row r="105" spans="1:19" ht="13.5" thickBot="1" x14ac:dyDescent="0.25">
      <c r="A105" s="313"/>
      <c r="B105" s="119">
        <v>705000164844</v>
      </c>
      <c r="C105" s="120" t="s">
        <v>561</v>
      </c>
      <c r="D105" s="121" t="s">
        <v>560</v>
      </c>
      <c r="E105" s="190" t="s">
        <v>1368</v>
      </c>
      <c r="F105" s="123" t="s">
        <v>682</v>
      </c>
      <c r="G105" s="124">
        <v>29.6</v>
      </c>
      <c r="H105" s="124">
        <f t="shared" si="9"/>
        <v>142</v>
      </c>
      <c r="I105" s="145" t="s">
        <v>2743</v>
      </c>
      <c r="J105" s="145" t="s">
        <v>229</v>
      </c>
      <c r="K105" s="125" t="s">
        <v>3</v>
      </c>
      <c r="L105" s="126">
        <v>3926909790</v>
      </c>
      <c r="M105" s="125" t="s">
        <v>626</v>
      </c>
      <c r="N105" s="126">
        <v>8</v>
      </c>
      <c r="O105" s="126" t="s">
        <v>1369</v>
      </c>
      <c r="P105" s="264"/>
      <c r="Q105" s="125"/>
      <c r="R105" s="192"/>
      <c r="S105" s="146">
        <v>8717332759859</v>
      </c>
    </row>
    <row r="106" spans="1:19" ht="13.5" thickBot="1" x14ac:dyDescent="0.25">
      <c r="A106" s="313"/>
      <c r="B106" s="392" t="s">
        <v>2601</v>
      </c>
      <c r="C106" s="393"/>
      <c r="D106" s="393" t="s">
        <v>1160</v>
      </c>
      <c r="E106" s="393"/>
      <c r="F106" s="394"/>
      <c r="G106" s="395"/>
      <c r="H106" s="395"/>
      <c r="I106" s="396" t="s">
        <v>1160</v>
      </c>
      <c r="J106" s="396" t="s">
        <v>1160</v>
      </c>
      <c r="K106" s="396"/>
      <c r="L106" s="396"/>
      <c r="M106" s="396" t="s">
        <v>1160</v>
      </c>
      <c r="N106" s="396"/>
      <c r="O106" s="396"/>
      <c r="P106" s="393"/>
      <c r="Q106" s="397"/>
      <c r="R106" s="397"/>
      <c r="S106" s="398"/>
    </row>
    <row r="107" spans="1:19" x14ac:dyDescent="0.2">
      <c r="A107" s="313"/>
      <c r="B107" s="111" t="s">
        <v>2602</v>
      </c>
      <c r="C107" s="114"/>
      <c r="D107" s="161" t="s">
        <v>1160</v>
      </c>
      <c r="E107" s="114"/>
      <c r="F107" s="115"/>
      <c r="G107" s="116"/>
      <c r="H107" s="116"/>
      <c r="I107" s="114" t="s">
        <v>1160</v>
      </c>
      <c r="J107" s="114" t="s">
        <v>1160</v>
      </c>
      <c r="K107" s="116"/>
      <c r="L107" s="116"/>
      <c r="M107" s="116" t="s">
        <v>1160</v>
      </c>
      <c r="N107" s="165"/>
      <c r="O107" s="116"/>
      <c r="P107" s="265"/>
      <c r="Q107" s="163"/>
      <c r="R107" s="163"/>
      <c r="S107" s="266"/>
    </row>
    <row r="108" spans="1:19" x14ac:dyDescent="0.2">
      <c r="A108" s="313"/>
      <c r="B108" s="267"/>
      <c r="C108" s="268" t="s">
        <v>2603</v>
      </c>
      <c r="D108" s="185" t="s">
        <v>2604</v>
      </c>
      <c r="E108" s="269" t="s">
        <v>2605</v>
      </c>
      <c r="F108" s="123"/>
      <c r="G108" s="270" t="s">
        <v>2606</v>
      </c>
      <c r="H108" s="270"/>
      <c r="I108" s="269"/>
      <c r="J108" s="269"/>
      <c r="K108" s="126"/>
      <c r="L108" s="175"/>
      <c r="M108" s="175"/>
      <c r="N108" s="271"/>
      <c r="O108" s="175" t="s">
        <v>2607</v>
      </c>
      <c r="P108" s="272"/>
      <c r="Q108" s="273"/>
      <c r="S108" s="326"/>
    </row>
    <row r="109" spans="1:19" x14ac:dyDescent="0.2">
      <c r="A109" s="313"/>
      <c r="B109" s="274"/>
      <c r="C109" s="268" t="s">
        <v>2608</v>
      </c>
      <c r="D109" s="185" t="s">
        <v>2609</v>
      </c>
      <c r="E109" s="269" t="s">
        <v>2610</v>
      </c>
      <c r="F109" s="123"/>
      <c r="G109" s="270" t="s">
        <v>2606</v>
      </c>
      <c r="H109" s="270"/>
      <c r="I109" s="269"/>
      <c r="J109" s="269"/>
      <c r="K109" s="126"/>
      <c r="L109" s="175"/>
      <c r="M109" s="175"/>
      <c r="N109" s="271"/>
      <c r="O109" s="175" t="s">
        <v>2611</v>
      </c>
      <c r="P109" s="272"/>
      <c r="Q109" s="273"/>
      <c r="S109" s="326"/>
    </row>
    <row r="110" spans="1:19" ht="13.5" thickBot="1" x14ac:dyDescent="0.25">
      <c r="A110" s="313"/>
      <c r="B110" s="275"/>
      <c r="C110" s="268" t="s">
        <v>2612</v>
      </c>
      <c r="D110" s="185" t="s">
        <v>2613</v>
      </c>
      <c r="E110" s="269" t="s">
        <v>2614</v>
      </c>
      <c r="F110" s="123"/>
      <c r="G110" s="270" t="s">
        <v>2606</v>
      </c>
      <c r="H110" s="270"/>
      <c r="I110" s="269"/>
      <c r="J110" s="269"/>
      <c r="K110" s="126"/>
      <c r="L110" s="126"/>
      <c r="M110" s="126"/>
      <c r="N110" s="271"/>
      <c r="O110" s="126" t="s">
        <v>2615</v>
      </c>
      <c r="P110" s="272"/>
      <c r="Q110" s="276"/>
      <c r="R110" s="276"/>
      <c r="S110" s="326"/>
    </row>
    <row r="111" spans="1:19" ht="13.5" thickBot="1" x14ac:dyDescent="0.25">
      <c r="A111" s="313"/>
      <c r="B111" s="392" t="s">
        <v>1370</v>
      </c>
      <c r="C111" s="393"/>
      <c r="D111" s="393" t="s">
        <v>1160</v>
      </c>
      <c r="E111" s="393"/>
      <c r="F111" s="394"/>
      <c r="G111" s="395"/>
      <c r="H111" s="395"/>
      <c r="I111" s="396" t="s">
        <v>1160</v>
      </c>
      <c r="J111" s="396"/>
      <c r="K111" s="396"/>
      <c r="L111" s="396"/>
      <c r="M111" s="396"/>
      <c r="N111" s="396" t="s">
        <v>1160</v>
      </c>
      <c r="O111" s="396" t="s">
        <v>1160</v>
      </c>
      <c r="P111" s="393"/>
      <c r="Q111" s="397"/>
      <c r="R111" s="397"/>
      <c r="S111" s="398"/>
    </row>
    <row r="112" spans="1:19" x14ac:dyDescent="0.2">
      <c r="A112" s="313"/>
      <c r="B112" s="193" t="s">
        <v>1371</v>
      </c>
      <c r="C112" s="194"/>
      <c r="D112" s="195" t="s">
        <v>1160</v>
      </c>
      <c r="E112" s="194"/>
      <c r="F112" s="196"/>
      <c r="G112" s="327"/>
      <c r="H112" s="327"/>
      <c r="I112" s="197" t="s">
        <v>1160</v>
      </c>
      <c r="J112" s="197"/>
      <c r="K112" s="197"/>
      <c r="L112" s="153"/>
      <c r="M112" s="197"/>
      <c r="N112" s="198" t="s">
        <v>1160</v>
      </c>
      <c r="O112" s="198" t="s">
        <v>1160</v>
      </c>
      <c r="P112" s="277"/>
      <c r="Q112" s="197"/>
      <c r="R112" s="199"/>
      <c r="S112" s="278"/>
    </row>
    <row r="113" spans="1:19" x14ac:dyDescent="0.2">
      <c r="A113" s="313"/>
      <c r="B113" s="132" t="s">
        <v>1372</v>
      </c>
      <c r="C113" s="133" t="s">
        <v>132</v>
      </c>
      <c r="D113" s="200" t="s">
        <v>131</v>
      </c>
      <c r="E113" s="201" t="s">
        <v>1373</v>
      </c>
      <c r="F113" s="136" t="s">
        <v>682</v>
      </c>
      <c r="G113" s="124">
        <v>197.17</v>
      </c>
      <c r="H113" s="124">
        <f>ROUND(ROUND(G113*4.8,2),0)</f>
        <v>946</v>
      </c>
      <c r="I113" s="125" t="s">
        <v>2718</v>
      </c>
      <c r="J113" s="137" t="s">
        <v>229</v>
      </c>
      <c r="K113" s="137" t="s">
        <v>3</v>
      </c>
      <c r="L113" s="138">
        <v>8531103000</v>
      </c>
      <c r="M113" s="137" t="s">
        <v>626</v>
      </c>
      <c r="N113" s="138">
        <v>112</v>
      </c>
      <c r="O113" s="138" t="s">
        <v>1374</v>
      </c>
      <c r="P113" s="279"/>
      <c r="Q113" s="137" t="s">
        <v>1118</v>
      </c>
      <c r="R113" s="202"/>
      <c r="S113" s="160">
        <v>8717332265121</v>
      </c>
    </row>
    <row r="114" spans="1:19" x14ac:dyDescent="0.2">
      <c r="A114" s="313"/>
      <c r="B114" s="132" t="s">
        <v>1375</v>
      </c>
      <c r="C114" s="133" t="s">
        <v>135</v>
      </c>
      <c r="D114" s="200" t="s">
        <v>134</v>
      </c>
      <c r="E114" s="201" t="s">
        <v>1376</v>
      </c>
      <c r="F114" s="136" t="s">
        <v>682</v>
      </c>
      <c r="G114" s="124">
        <v>315.55</v>
      </c>
      <c r="H114" s="124">
        <f t="shared" ref="H114:H116" si="10">ROUND(ROUND(G114*4.8,2),0)</f>
        <v>1515</v>
      </c>
      <c r="I114" s="125" t="s">
        <v>2718</v>
      </c>
      <c r="J114" s="137" t="s">
        <v>229</v>
      </c>
      <c r="K114" s="137" t="s">
        <v>3</v>
      </c>
      <c r="L114" s="138">
        <v>8531103000</v>
      </c>
      <c r="M114" s="137" t="s">
        <v>626</v>
      </c>
      <c r="N114" s="138">
        <v>23</v>
      </c>
      <c r="O114" s="138" t="s">
        <v>1377</v>
      </c>
      <c r="P114" s="279"/>
      <c r="Q114" s="137" t="s">
        <v>1118</v>
      </c>
      <c r="R114" s="202"/>
      <c r="S114" s="160">
        <v>8717332265138</v>
      </c>
    </row>
    <row r="115" spans="1:19" x14ac:dyDescent="0.2">
      <c r="A115" s="313"/>
      <c r="B115" s="132" t="s">
        <v>1378</v>
      </c>
      <c r="C115" s="133" t="s">
        <v>138</v>
      </c>
      <c r="D115" s="200" t="s">
        <v>137</v>
      </c>
      <c r="E115" s="201" t="s">
        <v>1379</v>
      </c>
      <c r="F115" s="136" t="s">
        <v>682</v>
      </c>
      <c r="G115" s="124">
        <v>223.47</v>
      </c>
      <c r="H115" s="124">
        <f t="shared" si="10"/>
        <v>1073</v>
      </c>
      <c r="I115" s="125" t="s">
        <v>2718</v>
      </c>
      <c r="J115" s="137" t="s">
        <v>229</v>
      </c>
      <c r="K115" s="137" t="s">
        <v>3</v>
      </c>
      <c r="L115" s="138">
        <v>8531103000</v>
      </c>
      <c r="M115" s="137" t="s">
        <v>626</v>
      </c>
      <c r="N115" s="138">
        <v>20</v>
      </c>
      <c r="O115" s="138" t="s">
        <v>1374</v>
      </c>
      <c r="P115" s="279"/>
      <c r="Q115" s="137" t="s">
        <v>1118</v>
      </c>
      <c r="R115" s="202"/>
      <c r="S115" s="160">
        <v>8717332265190</v>
      </c>
    </row>
    <row r="116" spans="1:19" x14ac:dyDescent="0.2">
      <c r="A116" s="313"/>
      <c r="B116" s="132" t="s">
        <v>1380</v>
      </c>
      <c r="C116" s="133" t="s">
        <v>141</v>
      </c>
      <c r="D116" s="200" t="s">
        <v>140</v>
      </c>
      <c r="E116" s="201" t="s">
        <v>1381</v>
      </c>
      <c r="F116" s="136" t="s">
        <v>682</v>
      </c>
      <c r="G116" s="124">
        <v>322.26</v>
      </c>
      <c r="H116" s="124">
        <f t="shared" si="10"/>
        <v>1547</v>
      </c>
      <c r="I116" s="125" t="s">
        <v>2718</v>
      </c>
      <c r="J116" s="137" t="s">
        <v>229</v>
      </c>
      <c r="K116" s="137" t="s">
        <v>3</v>
      </c>
      <c r="L116" s="138">
        <v>8531103000</v>
      </c>
      <c r="M116" s="137" t="s">
        <v>626</v>
      </c>
      <c r="N116" s="138">
        <v>15</v>
      </c>
      <c r="O116" s="138" t="s">
        <v>1377</v>
      </c>
      <c r="P116" s="279"/>
      <c r="Q116" s="137" t="s">
        <v>1118</v>
      </c>
      <c r="R116" s="202"/>
      <c r="S116" s="160">
        <v>8717332265213</v>
      </c>
    </row>
    <row r="117" spans="1:19" x14ac:dyDescent="0.2">
      <c r="A117" s="313"/>
      <c r="B117" s="147" t="s">
        <v>162</v>
      </c>
      <c r="C117" s="148"/>
      <c r="D117" s="149" t="s">
        <v>1160</v>
      </c>
      <c r="E117" s="148"/>
      <c r="F117" s="150"/>
      <c r="G117" s="318"/>
      <c r="H117" s="318"/>
      <c r="I117" s="151" t="s">
        <v>1160</v>
      </c>
      <c r="J117" s="151"/>
      <c r="K117" s="151"/>
      <c r="L117" s="153"/>
      <c r="M117" s="151"/>
      <c r="N117" s="151" t="s">
        <v>1160</v>
      </c>
      <c r="O117" s="151" t="s">
        <v>1160</v>
      </c>
      <c r="P117" s="257"/>
      <c r="Q117" s="151"/>
      <c r="R117" s="154"/>
      <c r="S117" s="280"/>
    </row>
    <row r="118" spans="1:19" x14ac:dyDescent="0.2">
      <c r="A118" s="313"/>
      <c r="B118" s="369" t="s">
        <v>1382</v>
      </c>
      <c r="C118" s="370" t="s">
        <v>164</v>
      </c>
      <c r="D118" s="371" t="s">
        <v>1029</v>
      </c>
      <c r="E118" s="372" t="s">
        <v>1383</v>
      </c>
      <c r="F118" s="368" t="s">
        <v>682</v>
      </c>
      <c r="G118" s="309">
        <v>87.23</v>
      </c>
      <c r="H118" s="309">
        <f>ROUND(ROUND(G118*4.8*0.72,2),0)</f>
        <v>301</v>
      </c>
      <c r="I118" s="402" t="s">
        <v>2718</v>
      </c>
      <c r="J118" s="408" t="s">
        <v>229</v>
      </c>
      <c r="K118" s="408" t="s">
        <v>3</v>
      </c>
      <c r="L118" s="403">
        <v>8531103000</v>
      </c>
      <c r="M118" s="408" t="s">
        <v>625</v>
      </c>
      <c r="N118" s="409">
        <v>12911</v>
      </c>
      <c r="O118" s="409" t="s">
        <v>1384</v>
      </c>
      <c r="P118" s="410"/>
      <c r="Q118" s="409" t="s">
        <v>1118</v>
      </c>
      <c r="R118" s="411"/>
      <c r="S118" s="407">
        <v>8717332972968</v>
      </c>
    </row>
    <row r="119" spans="1:19" x14ac:dyDescent="0.2">
      <c r="A119" s="313"/>
      <c r="B119" s="369" t="s">
        <v>1385</v>
      </c>
      <c r="C119" s="370" t="s">
        <v>168</v>
      </c>
      <c r="D119" s="371" t="s">
        <v>627</v>
      </c>
      <c r="E119" s="372" t="s">
        <v>1386</v>
      </c>
      <c r="F119" s="368" t="s">
        <v>682</v>
      </c>
      <c r="G119" s="309">
        <v>101.21</v>
      </c>
      <c r="H119" s="309">
        <f>ROUND(ROUND(G119*4.8*0.72,2),0)</f>
        <v>350</v>
      </c>
      <c r="I119" s="402" t="s">
        <v>2718</v>
      </c>
      <c r="J119" s="408" t="s">
        <v>229</v>
      </c>
      <c r="K119" s="408" t="s">
        <v>3</v>
      </c>
      <c r="L119" s="403">
        <v>8531103000</v>
      </c>
      <c r="M119" s="408" t="s">
        <v>625</v>
      </c>
      <c r="N119" s="409">
        <v>10961</v>
      </c>
      <c r="O119" s="409" t="s">
        <v>1384</v>
      </c>
      <c r="P119" s="410"/>
      <c r="Q119" s="409" t="s">
        <v>1118</v>
      </c>
      <c r="R119" s="411"/>
      <c r="S119" s="407">
        <v>8717332972982</v>
      </c>
    </row>
    <row r="120" spans="1:19" x14ac:dyDescent="0.2">
      <c r="A120" s="313"/>
      <c r="B120" s="369" t="s">
        <v>1387</v>
      </c>
      <c r="C120" s="370" t="s">
        <v>170</v>
      </c>
      <c r="D120" s="371" t="s">
        <v>1033</v>
      </c>
      <c r="E120" s="372" t="s">
        <v>1388</v>
      </c>
      <c r="F120" s="368" t="s">
        <v>682</v>
      </c>
      <c r="G120" s="309">
        <v>79.47</v>
      </c>
      <c r="H120" s="309">
        <f>ROUND(ROUND(G120*4.8*0.82,2),0)</f>
        <v>313</v>
      </c>
      <c r="I120" s="402" t="s">
        <v>2718</v>
      </c>
      <c r="J120" s="408" t="s">
        <v>229</v>
      </c>
      <c r="K120" s="408" t="s">
        <v>3</v>
      </c>
      <c r="L120" s="403">
        <v>8531103000</v>
      </c>
      <c r="M120" s="408" t="s">
        <v>625</v>
      </c>
      <c r="N120" s="409">
        <v>1050</v>
      </c>
      <c r="O120" s="409" t="s">
        <v>1384</v>
      </c>
      <c r="P120" s="410"/>
      <c r="Q120" s="409" t="s">
        <v>1118</v>
      </c>
      <c r="R120" s="411"/>
      <c r="S120" s="407">
        <v>8717332973026</v>
      </c>
    </row>
    <row r="121" spans="1:19" x14ac:dyDescent="0.2">
      <c r="A121" s="313"/>
      <c r="B121" s="369" t="s">
        <v>1389</v>
      </c>
      <c r="C121" s="370" t="s">
        <v>166</v>
      </c>
      <c r="D121" s="371" t="s">
        <v>1030</v>
      </c>
      <c r="E121" s="372" t="s">
        <v>1390</v>
      </c>
      <c r="F121" s="368" t="s">
        <v>682</v>
      </c>
      <c r="G121" s="309">
        <v>94.27</v>
      </c>
      <c r="H121" s="309">
        <f>ROUND(ROUND(G121*4.8*0.72,2),0)</f>
        <v>326</v>
      </c>
      <c r="I121" s="402" t="s">
        <v>2718</v>
      </c>
      <c r="J121" s="408" t="s">
        <v>229</v>
      </c>
      <c r="K121" s="408" t="s">
        <v>3</v>
      </c>
      <c r="L121" s="403">
        <v>8531103000</v>
      </c>
      <c r="M121" s="408" t="s">
        <v>625</v>
      </c>
      <c r="N121" s="409">
        <v>2238</v>
      </c>
      <c r="O121" s="409" t="s">
        <v>1384</v>
      </c>
      <c r="P121" s="410"/>
      <c r="Q121" s="409" t="s">
        <v>1118</v>
      </c>
      <c r="R121" s="411"/>
      <c r="S121" s="407">
        <v>8717332972999</v>
      </c>
    </row>
    <row r="122" spans="1:19" x14ac:dyDescent="0.2">
      <c r="A122" s="313"/>
      <c r="B122" s="369" t="s">
        <v>1391</v>
      </c>
      <c r="C122" s="370" t="s">
        <v>169</v>
      </c>
      <c r="D122" s="371" t="s">
        <v>1032</v>
      </c>
      <c r="E122" s="372" t="s">
        <v>1392</v>
      </c>
      <c r="F122" s="368" t="s">
        <v>682</v>
      </c>
      <c r="G122" s="309">
        <v>109.17</v>
      </c>
      <c r="H122" s="309">
        <f>ROUND(ROUND(G122*4.8*0.72,2),0)</f>
        <v>377</v>
      </c>
      <c r="I122" s="402" t="s">
        <v>2718</v>
      </c>
      <c r="J122" s="408" t="s">
        <v>229</v>
      </c>
      <c r="K122" s="408" t="s">
        <v>3</v>
      </c>
      <c r="L122" s="403">
        <v>8531103000</v>
      </c>
      <c r="M122" s="408" t="s">
        <v>625</v>
      </c>
      <c r="N122" s="409">
        <v>2407</v>
      </c>
      <c r="O122" s="409" t="s">
        <v>1384</v>
      </c>
      <c r="P122" s="410"/>
      <c r="Q122" s="409" t="s">
        <v>1118</v>
      </c>
      <c r="R122" s="411"/>
      <c r="S122" s="407">
        <v>8717332973002</v>
      </c>
    </row>
    <row r="123" spans="1:19" x14ac:dyDescent="0.2">
      <c r="A123" s="313"/>
      <c r="B123" s="369" t="s">
        <v>1393</v>
      </c>
      <c r="C123" s="370" t="s">
        <v>172</v>
      </c>
      <c r="D123" s="371" t="s">
        <v>1034</v>
      </c>
      <c r="E123" s="372" t="s">
        <v>1394</v>
      </c>
      <c r="F123" s="368" t="s">
        <v>682</v>
      </c>
      <c r="G123" s="309">
        <v>182.43</v>
      </c>
      <c r="H123" s="309">
        <f>ROUND(ROUND(G123*4.8*0.75,2),0)</f>
        <v>657</v>
      </c>
      <c r="I123" s="402" t="s">
        <v>2718</v>
      </c>
      <c r="J123" s="408" t="s">
        <v>229</v>
      </c>
      <c r="K123" s="408" t="s">
        <v>3</v>
      </c>
      <c r="L123" s="403">
        <v>8531103000</v>
      </c>
      <c r="M123" s="408" t="s">
        <v>625</v>
      </c>
      <c r="N123" s="409">
        <v>275</v>
      </c>
      <c r="O123" s="409" t="s">
        <v>1395</v>
      </c>
      <c r="P123" s="410"/>
      <c r="Q123" s="409" t="s">
        <v>1118</v>
      </c>
      <c r="R123" s="411"/>
      <c r="S123" s="407">
        <v>8717332973019</v>
      </c>
    </row>
    <row r="124" spans="1:19" s="323" customFormat="1" x14ac:dyDescent="0.2">
      <c r="A124" s="313"/>
      <c r="B124" s="369" t="s">
        <v>2616</v>
      </c>
      <c r="C124" s="373" t="s">
        <v>2617</v>
      </c>
      <c r="D124" s="366" t="s">
        <v>2618</v>
      </c>
      <c r="E124" s="374" t="s">
        <v>2619</v>
      </c>
      <c r="F124" s="368" t="s">
        <v>682</v>
      </c>
      <c r="G124" s="309">
        <v>182.43</v>
      </c>
      <c r="H124" s="309">
        <f>ROUND(ROUND(G124*4.8*0.75,2),0)</f>
        <v>657</v>
      </c>
      <c r="I124" s="402" t="s">
        <v>2718</v>
      </c>
      <c r="J124" s="412" t="s">
        <v>229</v>
      </c>
      <c r="K124" s="413" t="s">
        <v>3</v>
      </c>
      <c r="L124" s="403">
        <v>8531103000</v>
      </c>
      <c r="M124" s="414" t="s">
        <v>625</v>
      </c>
      <c r="N124" s="415"/>
      <c r="O124" s="415" t="s">
        <v>2620</v>
      </c>
      <c r="P124" s="416"/>
      <c r="Q124" s="415" t="s">
        <v>1118</v>
      </c>
      <c r="R124" s="415"/>
      <c r="S124" s="407" t="s">
        <v>2621</v>
      </c>
    </row>
    <row r="125" spans="1:19" x14ac:dyDescent="0.2">
      <c r="A125" s="313"/>
      <c r="B125" s="369" t="s">
        <v>1396</v>
      </c>
      <c r="C125" s="370" t="s">
        <v>163</v>
      </c>
      <c r="D125" s="371" t="s">
        <v>1028</v>
      </c>
      <c r="E125" s="372" t="s">
        <v>1397</v>
      </c>
      <c r="F125" s="368" t="s">
        <v>682</v>
      </c>
      <c r="G125" s="309">
        <v>84.35</v>
      </c>
      <c r="H125" s="309">
        <f>ROUND(ROUND(G125*4.8*0.72,2),0)</f>
        <v>292</v>
      </c>
      <c r="I125" s="402" t="s">
        <v>2718</v>
      </c>
      <c r="J125" s="408" t="s">
        <v>229</v>
      </c>
      <c r="K125" s="408" t="s">
        <v>3</v>
      </c>
      <c r="L125" s="403">
        <v>8531103000</v>
      </c>
      <c r="M125" s="408" t="s">
        <v>625</v>
      </c>
      <c r="N125" s="409">
        <v>4365</v>
      </c>
      <c r="O125" s="409" t="s">
        <v>1398</v>
      </c>
      <c r="P125" s="410"/>
      <c r="Q125" s="409" t="s">
        <v>1118</v>
      </c>
      <c r="R125" s="411"/>
      <c r="S125" s="407">
        <v>8717332972951</v>
      </c>
    </row>
    <row r="126" spans="1:19" ht="13.5" thickBot="1" x14ac:dyDescent="0.25">
      <c r="A126" s="313"/>
      <c r="B126" s="369" t="s">
        <v>1399</v>
      </c>
      <c r="C126" s="370" t="s">
        <v>167</v>
      </c>
      <c r="D126" s="371" t="s">
        <v>1031</v>
      </c>
      <c r="E126" s="372" t="s">
        <v>1400</v>
      </c>
      <c r="F126" s="368" t="s">
        <v>682</v>
      </c>
      <c r="G126" s="309">
        <v>99.11</v>
      </c>
      <c r="H126" s="309">
        <f>ROUND(ROUND(G126*4.8*0.72,2),0)</f>
        <v>343</v>
      </c>
      <c r="I126" s="402" t="s">
        <v>2718</v>
      </c>
      <c r="J126" s="408" t="s">
        <v>229</v>
      </c>
      <c r="K126" s="408" t="s">
        <v>3</v>
      </c>
      <c r="L126" s="403">
        <v>8531103000</v>
      </c>
      <c r="M126" s="408" t="s">
        <v>625</v>
      </c>
      <c r="N126" s="409">
        <v>1688</v>
      </c>
      <c r="O126" s="409" t="s">
        <v>1398</v>
      </c>
      <c r="P126" s="410"/>
      <c r="Q126" s="409" t="s">
        <v>1118</v>
      </c>
      <c r="R126" s="411"/>
      <c r="S126" s="407">
        <v>8717332972975</v>
      </c>
    </row>
    <row r="127" spans="1:19" ht="13.5" thickBot="1" x14ac:dyDescent="0.25">
      <c r="A127" s="313"/>
      <c r="B127" s="392" t="s">
        <v>1401</v>
      </c>
      <c r="C127" s="393"/>
      <c r="D127" s="393" t="s">
        <v>1160</v>
      </c>
      <c r="E127" s="393"/>
      <c r="F127" s="394"/>
      <c r="G127" s="395"/>
      <c r="H127" s="395"/>
      <c r="I127" s="396" t="s">
        <v>1160</v>
      </c>
      <c r="J127" s="396"/>
      <c r="K127" s="396"/>
      <c r="L127" s="396"/>
      <c r="M127" s="396"/>
      <c r="N127" s="396" t="s">
        <v>1160</v>
      </c>
      <c r="O127" s="396" t="s">
        <v>1160</v>
      </c>
      <c r="P127" s="393"/>
      <c r="Q127" s="397"/>
      <c r="R127" s="397"/>
      <c r="S127" s="398"/>
    </row>
    <row r="128" spans="1:19" x14ac:dyDescent="0.2">
      <c r="A128" s="313"/>
      <c r="B128" s="147" t="s">
        <v>1402</v>
      </c>
      <c r="C128" s="148"/>
      <c r="D128" s="205" t="s">
        <v>1160</v>
      </c>
      <c r="E128" s="206"/>
      <c r="F128" s="207"/>
      <c r="G128" s="328"/>
      <c r="H128" s="328"/>
      <c r="I128" s="151" t="s">
        <v>1160</v>
      </c>
      <c r="J128" s="151"/>
      <c r="K128" s="151"/>
      <c r="L128" s="151"/>
      <c r="M128" s="151"/>
      <c r="N128" s="151" t="s">
        <v>1160</v>
      </c>
      <c r="O128" s="151" t="s">
        <v>1160</v>
      </c>
      <c r="P128" s="257"/>
      <c r="Q128" s="153"/>
      <c r="R128" s="153"/>
      <c r="S128" s="155"/>
    </row>
    <row r="129" spans="1:19" x14ac:dyDescent="0.2">
      <c r="A129" s="313"/>
      <c r="B129" s="132" t="s">
        <v>1403</v>
      </c>
      <c r="C129" s="133" t="s">
        <v>195</v>
      </c>
      <c r="D129" s="134" t="s">
        <v>194</v>
      </c>
      <c r="E129" s="135" t="s">
        <v>1404</v>
      </c>
      <c r="F129" s="136" t="s">
        <v>682</v>
      </c>
      <c r="G129" s="124">
        <v>70.8</v>
      </c>
      <c r="H129" s="308">
        <f>ROUND(ROUND(G129*4.8,2),0)</f>
        <v>340</v>
      </c>
      <c r="I129" s="208" t="s">
        <v>2743</v>
      </c>
      <c r="J129" s="208" t="s">
        <v>229</v>
      </c>
      <c r="K129" s="208" t="s">
        <v>34</v>
      </c>
      <c r="L129" s="138">
        <v>3926909790</v>
      </c>
      <c r="M129" s="137" t="s">
        <v>666</v>
      </c>
      <c r="N129" s="138">
        <v>9</v>
      </c>
      <c r="O129" s="138" t="s">
        <v>1405</v>
      </c>
      <c r="P129" s="210"/>
      <c r="Q129" s="137" t="s">
        <v>600</v>
      </c>
      <c r="R129" s="204"/>
      <c r="S129" s="160">
        <v>4060039033000</v>
      </c>
    </row>
    <row r="130" spans="1:19" x14ac:dyDescent="0.2">
      <c r="A130" s="313"/>
      <c r="B130" s="132" t="s">
        <v>1406</v>
      </c>
      <c r="C130" s="133" t="s">
        <v>176</v>
      </c>
      <c r="D130" s="134" t="s">
        <v>175</v>
      </c>
      <c r="E130" s="135" t="s">
        <v>1407</v>
      </c>
      <c r="F130" s="136" t="s">
        <v>682</v>
      </c>
      <c r="G130" s="244">
        <v>52.5</v>
      </c>
      <c r="H130" s="308">
        <f t="shared" ref="H130:H136" si="11">ROUND(ROUND(G130*4.8,2),0)</f>
        <v>252</v>
      </c>
      <c r="I130" s="137" t="s">
        <v>2743</v>
      </c>
      <c r="J130" s="137" t="s">
        <v>229</v>
      </c>
      <c r="K130" s="137" t="s">
        <v>3</v>
      </c>
      <c r="L130" s="138">
        <v>8536909599</v>
      </c>
      <c r="M130" s="137" t="s">
        <v>626</v>
      </c>
      <c r="N130" s="138">
        <v>174</v>
      </c>
      <c r="O130" s="138" t="s">
        <v>1408</v>
      </c>
      <c r="P130" s="282"/>
      <c r="Q130" s="137" t="s">
        <v>1118</v>
      </c>
      <c r="R130" s="204"/>
      <c r="S130" s="160">
        <v>8717332097494</v>
      </c>
    </row>
    <row r="131" spans="1:19" x14ac:dyDescent="0.2">
      <c r="A131" s="313"/>
      <c r="B131" s="132" t="s">
        <v>1409</v>
      </c>
      <c r="C131" s="133" t="s">
        <v>179</v>
      </c>
      <c r="D131" s="134" t="s">
        <v>178</v>
      </c>
      <c r="E131" s="135" t="s">
        <v>1410</v>
      </c>
      <c r="F131" s="136" t="s">
        <v>682</v>
      </c>
      <c r="G131" s="244">
        <v>14.91</v>
      </c>
      <c r="H131" s="308">
        <f t="shared" si="11"/>
        <v>72</v>
      </c>
      <c r="I131" s="137" t="s">
        <v>2743</v>
      </c>
      <c r="J131" s="137" t="s">
        <v>229</v>
      </c>
      <c r="K131" s="137" t="s">
        <v>3</v>
      </c>
      <c r="L131" s="138">
        <v>3926909790</v>
      </c>
      <c r="M131" s="137" t="s">
        <v>626</v>
      </c>
      <c r="N131" s="138">
        <v>192</v>
      </c>
      <c r="O131" s="138" t="s">
        <v>1411</v>
      </c>
      <c r="P131" s="282"/>
      <c r="Q131" s="137" t="s">
        <v>1118</v>
      </c>
      <c r="R131" s="204"/>
      <c r="S131" s="160">
        <v>8717332097487</v>
      </c>
    </row>
    <row r="132" spans="1:19" x14ac:dyDescent="0.2">
      <c r="A132" s="313"/>
      <c r="B132" s="132" t="s">
        <v>1412</v>
      </c>
      <c r="C132" s="133" t="s">
        <v>182</v>
      </c>
      <c r="D132" s="134" t="s">
        <v>181</v>
      </c>
      <c r="E132" s="135" t="s">
        <v>1413</v>
      </c>
      <c r="F132" s="136" t="s">
        <v>682</v>
      </c>
      <c r="G132" s="124">
        <v>23.55</v>
      </c>
      <c r="H132" s="308">
        <f t="shared" si="11"/>
        <v>113</v>
      </c>
      <c r="I132" s="137" t="s">
        <v>2743</v>
      </c>
      <c r="J132" s="137" t="s">
        <v>229</v>
      </c>
      <c r="K132" s="137" t="s">
        <v>3</v>
      </c>
      <c r="L132" s="138">
        <v>3926909790</v>
      </c>
      <c r="M132" s="137" t="s">
        <v>626</v>
      </c>
      <c r="N132" s="138">
        <v>20</v>
      </c>
      <c r="O132" s="138" t="s">
        <v>1414</v>
      </c>
      <c r="P132" s="282"/>
      <c r="Q132" s="137" t="s">
        <v>1118</v>
      </c>
      <c r="R132" s="204"/>
      <c r="S132" s="160">
        <v>8717332097562</v>
      </c>
    </row>
    <row r="133" spans="1:19" x14ac:dyDescent="0.2">
      <c r="A133" s="313"/>
      <c r="B133" s="132" t="s">
        <v>1415</v>
      </c>
      <c r="C133" s="133" t="s">
        <v>185</v>
      </c>
      <c r="D133" s="134" t="s">
        <v>184</v>
      </c>
      <c r="E133" s="135" t="s">
        <v>1416</v>
      </c>
      <c r="F133" s="136" t="s">
        <v>682</v>
      </c>
      <c r="G133" s="124">
        <v>5.92</v>
      </c>
      <c r="H133" s="308">
        <f t="shared" si="11"/>
        <v>28</v>
      </c>
      <c r="I133" s="137" t="s">
        <v>2743</v>
      </c>
      <c r="J133" s="137" t="s">
        <v>229</v>
      </c>
      <c r="K133" s="137" t="s">
        <v>3</v>
      </c>
      <c r="L133" s="138">
        <v>3926909790</v>
      </c>
      <c r="M133" s="137" t="s">
        <v>626</v>
      </c>
      <c r="N133" s="138">
        <v>151</v>
      </c>
      <c r="O133" s="138" t="s">
        <v>1417</v>
      </c>
      <c r="P133" s="282"/>
      <c r="Q133" s="137" t="s">
        <v>1118</v>
      </c>
      <c r="R133" s="209"/>
      <c r="S133" s="160">
        <v>8717332097555</v>
      </c>
    </row>
    <row r="134" spans="1:19" ht="16.5" x14ac:dyDescent="0.2">
      <c r="A134" s="313"/>
      <c r="B134" s="132" t="s">
        <v>1418</v>
      </c>
      <c r="C134" s="133" t="s">
        <v>187</v>
      </c>
      <c r="D134" s="134" t="s">
        <v>685</v>
      </c>
      <c r="E134" s="135" t="s">
        <v>1419</v>
      </c>
      <c r="F134" s="136" t="s">
        <v>682</v>
      </c>
      <c r="G134" s="124">
        <v>13.02</v>
      </c>
      <c r="H134" s="308">
        <f t="shared" si="11"/>
        <v>63</v>
      </c>
      <c r="I134" s="137" t="s">
        <v>2743</v>
      </c>
      <c r="J134" s="137" t="s">
        <v>229</v>
      </c>
      <c r="K134" s="137" t="s">
        <v>3</v>
      </c>
      <c r="L134" s="138">
        <v>3926909790</v>
      </c>
      <c r="M134" s="137" t="s">
        <v>626</v>
      </c>
      <c r="N134" s="138">
        <v>38</v>
      </c>
      <c r="O134" s="138" t="s">
        <v>1299</v>
      </c>
      <c r="P134" s="210"/>
      <c r="Q134" s="137" t="s">
        <v>1118</v>
      </c>
      <c r="R134" s="139"/>
      <c r="S134" s="160" t="s">
        <v>1420</v>
      </c>
    </row>
    <row r="135" spans="1:19" x14ac:dyDescent="0.2">
      <c r="A135" s="313"/>
      <c r="B135" s="132" t="s">
        <v>1421</v>
      </c>
      <c r="C135" s="133" t="s">
        <v>190</v>
      </c>
      <c r="D135" s="134" t="s">
        <v>189</v>
      </c>
      <c r="E135" s="135" t="s">
        <v>1422</v>
      </c>
      <c r="F135" s="136" t="s">
        <v>682</v>
      </c>
      <c r="G135" s="124">
        <v>9.07</v>
      </c>
      <c r="H135" s="308">
        <f t="shared" si="11"/>
        <v>44</v>
      </c>
      <c r="I135" s="137" t="s">
        <v>2743</v>
      </c>
      <c r="J135" s="137" t="s">
        <v>229</v>
      </c>
      <c r="K135" s="137" t="s">
        <v>3</v>
      </c>
      <c r="L135" s="138">
        <v>7320208990</v>
      </c>
      <c r="M135" s="137" t="s">
        <v>626</v>
      </c>
      <c r="N135" s="138">
        <v>10</v>
      </c>
      <c r="O135" s="138" t="s">
        <v>1423</v>
      </c>
      <c r="P135" s="210" t="s">
        <v>1424</v>
      </c>
      <c r="Q135" s="137" t="s">
        <v>600</v>
      </c>
      <c r="R135" s="139"/>
      <c r="S135" s="160" t="s">
        <v>1425</v>
      </c>
    </row>
    <row r="136" spans="1:19" x14ac:dyDescent="0.2">
      <c r="A136" s="313"/>
      <c r="B136" s="132" t="s">
        <v>1426</v>
      </c>
      <c r="C136" s="133" t="s">
        <v>192</v>
      </c>
      <c r="D136" s="200" t="s">
        <v>191</v>
      </c>
      <c r="E136" s="201" t="s">
        <v>1427</v>
      </c>
      <c r="F136" s="136" t="s">
        <v>682</v>
      </c>
      <c r="G136" s="124">
        <v>52.48</v>
      </c>
      <c r="H136" s="308">
        <f t="shared" si="11"/>
        <v>252</v>
      </c>
      <c r="I136" s="137" t="s">
        <v>2743</v>
      </c>
      <c r="J136" s="137" t="s">
        <v>229</v>
      </c>
      <c r="K136" s="137" t="s">
        <v>3</v>
      </c>
      <c r="L136" s="138">
        <v>8536909599</v>
      </c>
      <c r="M136" s="137" t="s">
        <v>626</v>
      </c>
      <c r="N136" s="138">
        <v>2</v>
      </c>
      <c r="O136" s="138" t="s">
        <v>1428</v>
      </c>
      <c r="P136" s="279"/>
      <c r="Q136" s="137" t="s">
        <v>1118</v>
      </c>
      <c r="R136" s="202"/>
      <c r="S136" s="160" t="s">
        <v>1429</v>
      </c>
    </row>
    <row r="137" spans="1:19" x14ac:dyDescent="0.2">
      <c r="A137" s="313"/>
      <c r="B137" s="211" t="s">
        <v>1430</v>
      </c>
      <c r="C137" s="212"/>
      <c r="D137" s="213" t="s">
        <v>1160</v>
      </c>
      <c r="E137" s="212"/>
      <c r="F137" s="214"/>
      <c r="G137" s="329"/>
      <c r="H137" s="329"/>
      <c r="I137" s="215" t="s">
        <v>1160</v>
      </c>
      <c r="J137" s="215"/>
      <c r="K137" s="215"/>
      <c r="L137" s="215"/>
      <c r="M137" s="215"/>
      <c r="N137" s="215" t="s">
        <v>1160</v>
      </c>
      <c r="O137" s="215" t="s">
        <v>1160</v>
      </c>
      <c r="P137" s="283"/>
      <c r="Q137" s="215"/>
      <c r="R137" s="215"/>
      <c r="S137" s="284"/>
    </row>
    <row r="138" spans="1:19" x14ac:dyDescent="0.2">
      <c r="A138" s="313"/>
      <c r="B138" s="132" t="s">
        <v>1431</v>
      </c>
      <c r="C138" s="133" t="s">
        <v>1432</v>
      </c>
      <c r="D138" s="134" t="s">
        <v>204</v>
      </c>
      <c r="E138" s="135" t="s">
        <v>1433</v>
      </c>
      <c r="F138" s="136" t="s">
        <v>682</v>
      </c>
      <c r="G138" s="124">
        <v>41.69</v>
      </c>
      <c r="H138" s="124">
        <f>ROUND(ROUND(G138*4.8,2),0)</f>
        <v>200</v>
      </c>
      <c r="I138" s="137" t="s">
        <v>2743</v>
      </c>
      <c r="J138" s="137" t="s">
        <v>229</v>
      </c>
      <c r="K138" s="137" t="s">
        <v>3</v>
      </c>
      <c r="L138" s="138">
        <v>8536909599</v>
      </c>
      <c r="M138" s="137" t="s">
        <v>626</v>
      </c>
      <c r="N138" s="138">
        <v>28</v>
      </c>
      <c r="O138" s="138" t="s">
        <v>1434</v>
      </c>
      <c r="P138" s="285"/>
      <c r="Q138" s="137" t="s">
        <v>1118</v>
      </c>
      <c r="R138" s="209"/>
      <c r="S138" s="160" t="s">
        <v>1435</v>
      </c>
    </row>
    <row r="139" spans="1:19" x14ac:dyDescent="0.2">
      <c r="A139" s="313"/>
      <c r="B139" s="369" t="s">
        <v>1437</v>
      </c>
      <c r="C139" s="375" t="s">
        <v>198</v>
      </c>
      <c r="D139" s="376" t="s">
        <v>197</v>
      </c>
      <c r="E139" s="367" t="s">
        <v>1438</v>
      </c>
      <c r="F139" s="368" t="s">
        <v>682</v>
      </c>
      <c r="G139" s="309">
        <v>5.34</v>
      </c>
      <c r="H139" s="309">
        <f>ROUND(ROUND(G139*4.8*1.28,2),0)</f>
        <v>33</v>
      </c>
      <c r="I139" s="413" t="s">
        <v>2743</v>
      </c>
      <c r="J139" s="413" t="s">
        <v>229</v>
      </c>
      <c r="K139" s="403">
        <v>1</v>
      </c>
      <c r="L139" s="403">
        <v>8536909599</v>
      </c>
      <c r="M139" s="413" t="s">
        <v>626</v>
      </c>
      <c r="N139" s="403">
        <v>3162</v>
      </c>
      <c r="O139" s="403" t="s">
        <v>1439</v>
      </c>
      <c r="P139" s="366"/>
      <c r="Q139" s="413" t="s">
        <v>1118</v>
      </c>
      <c r="R139" s="415"/>
      <c r="S139" s="407">
        <v>8717332019878</v>
      </c>
    </row>
    <row r="140" spans="1:19" x14ac:dyDescent="0.2">
      <c r="A140" s="313"/>
      <c r="B140" s="369" t="s">
        <v>1440</v>
      </c>
      <c r="C140" s="375" t="s">
        <v>200</v>
      </c>
      <c r="D140" s="376" t="s">
        <v>722</v>
      </c>
      <c r="E140" s="367" t="s">
        <v>1441</v>
      </c>
      <c r="F140" s="368" t="s">
        <v>682</v>
      </c>
      <c r="G140" s="309">
        <v>5.01</v>
      </c>
      <c r="H140" s="309">
        <f>ROUND(ROUND(G140*4.8*1.37,2),0)</f>
        <v>33</v>
      </c>
      <c r="I140" s="413" t="s">
        <v>2743</v>
      </c>
      <c r="J140" s="413" t="s">
        <v>229</v>
      </c>
      <c r="K140" s="413" t="s">
        <v>3</v>
      </c>
      <c r="L140" s="403">
        <v>8536909599</v>
      </c>
      <c r="M140" s="413" t="s">
        <v>626</v>
      </c>
      <c r="N140" s="403">
        <v>11606</v>
      </c>
      <c r="O140" s="403" t="s">
        <v>1434</v>
      </c>
      <c r="P140" s="366"/>
      <c r="Q140" s="413" t="s">
        <v>1118</v>
      </c>
      <c r="R140" s="415"/>
      <c r="S140" s="407">
        <v>8717332019878</v>
      </c>
    </row>
    <row r="141" spans="1:19" x14ac:dyDescent="0.2">
      <c r="A141" s="313"/>
      <c r="B141" s="132" t="s">
        <v>1442</v>
      </c>
      <c r="C141" s="133" t="s">
        <v>203</v>
      </c>
      <c r="D141" s="134" t="s">
        <v>202</v>
      </c>
      <c r="E141" s="135" t="s">
        <v>1443</v>
      </c>
      <c r="F141" s="136" t="s">
        <v>682</v>
      </c>
      <c r="G141" s="124">
        <v>120.08</v>
      </c>
      <c r="H141" s="124">
        <f>ROUND(ROUND(G141*4.8,2),0)</f>
        <v>576</v>
      </c>
      <c r="I141" s="137" t="s">
        <v>2743</v>
      </c>
      <c r="J141" s="137" t="s">
        <v>229</v>
      </c>
      <c r="K141" s="137" t="s">
        <v>3</v>
      </c>
      <c r="L141" s="138">
        <v>8536909599</v>
      </c>
      <c r="M141" s="137" t="s">
        <v>626</v>
      </c>
      <c r="N141" s="138">
        <v>38</v>
      </c>
      <c r="O141" s="138" t="s">
        <v>1444</v>
      </c>
      <c r="P141" s="158" t="s">
        <v>1445</v>
      </c>
      <c r="Q141" s="137" t="s">
        <v>1118</v>
      </c>
      <c r="R141" s="209"/>
      <c r="S141" s="160">
        <v>8717332808830</v>
      </c>
    </row>
    <row r="142" spans="1:19" x14ac:dyDescent="0.2">
      <c r="A142" s="313"/>
      <c r="B142" s="132" t="s">
        <v>1446</v>
      </c>
      <c r="C142" s="133" t="s">
        <v>208</v>
      </c>
      <c r="D142" s="134" t="s">
        <v>207</v>
      </c>
      <c r="E142" s="135" t="s">
        <v>1447</v>
      </c>
      <c r="F142" s="136" t="s">
        <v>682</v>
      </c>
      <c r="G142" s="124">
        <v>6.78</v>
      </c>
      <c r="H142" s="124">
        <f t="shared" ref="H142:H154" si="12">ROUND(ROUND(G142*4.8,2),0)</f>
        <v>33</v>
      </c>
      <c r="I142" s="137" t="s">
        <v>2743</v>
      </c>
      <c r="J142" s="137" t="s">
        <v>229</v>
      </c>
      <c r="K142" s="137" t="s">
        <v>3</v>
      </c>
      <c r="L142" s="138">
        <v>3926909790</v>
      </c>
      <c r="M142" s="137" t="s">
        <v>626</v>
      </c>
      <c r="N142" s="138">
        <v>944</v>
      </c>
      <c r="O142" s="138" t="s">
        <v>1219</v>
      </c>
      <c r="P142" s="158"/>
      <c r="Q142" s="137" t="s">
        <v>600</v>
      </c>
      <c r="R142" s="209"/>
      <c r="S142" s="160">
        <v>8717332020461</v>
      </c>
    </row>
    <row r="143" spans="1:19" x14ac:dyDescent="0.2">
      <c r="A143" s="313"/>
      <c r="B143" s="132" t="s">
        <v>1448</v>
      </c>
      <c r="C143" s="133" t="s">
        <v>211</v>
      </c>
      <c r="D143" s="134" t="s">
        <v>210</v>
      </c>
      <c r="E143" s="135" t="s">
        <v>1449</v>
      </c>
      <c r="F143" s="136" t="s">
        <v>682</v>
      </c>
      <c r="G143" s="124">
        <v>29.65</v>
      </c>
      <c r="H143" s="124">
        <f t="shared" si="12"/>
        <v>142</v>
      </c>
      <c r="I143" s="137" t="s">
        <v>2743</v>
      </c>
      <c r="J143" s="137" t="s">
        <v>229</v>
      </c>
      <c r="K143" s="138">
        <v>1</v>
      </c>
      <c r="L143" s="138">
        <v>8536909599</v>
      </c>
      <c r="M143" s="137" t="s">
        <v>626</v>
      </c>
      <c r="N143" s="138">
        <v>254</v>
      </c>
      <c r="O143" s="138" t="s">
        <v>1450</v>
      </c>
      <c r="P143" s="158"/>
      <c r="Q143" s="137" t="s">
        <v>1118</v>
      </c>
      <c r="R143" s="209"/>
      <c r="S143" s="160">
        <v>8717332022519</v>
      </c>
    </row>
    <row r="144" spans="1:19" x14ac:dyDescent="0.2">
      <c r="A144" s="313"/>
      <c r="B144" s="132" t="s">
        <v>1451</v>
      </c>
      <c r="C144" s="133" t="s">
        <v>214</v>
      </c>
      <c r="D144" s="134" t="s">
        <v>213</v>
      </c>
      <c r="E144" s="135" t="s">
        <v>1452</v>
      </c>
      <c r="F144" s="136" t="s">
        <v>682</v>
      </c>
      <c r="G144" s="124">
        <v>47.42</v>
      </c>
      <c r="H144" s="124">
        <f t="shared" si="12"/>
        <v>228</v>
      </c>
      <c r="I144" s="137" t="s">
        <v>2743</v>
      </c>
      <c r="J144" s="137" t="s">
        <v>229</v>
      </c>
      <c r="K144" s="137" t="s">
        <v>3</v>
      </c>
      <c r="L144" s="138">
        <v>7326909890</v>
      </c>
      <c r="M144" s="137" t="s">
        <v>666</v>
      </c>
      <c r="N144" s="138">
        <v>39</v>
      </c>
      <c r="O144" s="138" t="s">
        <v>1453</v>
      </c>
      <c r="P144" s="158"/>
      <c r="Q144" s="137" t="s">
        <v>1118</v>
      </c>
      <c r="R144" s="209"/>
      <c r="S144" s="160">
        <v>8717332003266</v>
      </c>
    </row>
    <row r="145" spans="1:19" x14ac:dyDescent="0.2">
      <c r="A145" s="313"/>
      <c r="B145" s="132" t="s">
        <v>1454</v>
      </c>
      <c r="C145" s="133" t="s">
        <v>217</v>
      </c>
      <c r="D145" s="134" t="s">
        <v>216</v>
      </c>
      <c r="E145" s="135" t="s">
        <v>1455</v>
      </c>
      <c r="F145" s="136" t="s">
        <v>682</v>
      </c>
      <c r="G145" s="124">
        <v>25.54</v>
      </c>
      <c r="H145" s="124">
        <f t="shared" si="12"/>
        <v>123</v>
      </c>
      <c r="I145" s="137" t="s">
        <v>2743</v>
      </c>
      <c r="J145" s="137" t="s">
        <v>229</v>
      </c>
      <c r="K145" s="137" t="s">
        <v>3</v>
      </c>
      <c r="L145" s="138">
        <v>3926909790</v>
      </c>
      <c r="M145" s="137" t="s">
        <v>666</v>
      </c>
      <c r="N145" s="138">
        <v>123</v>
      </c>
      <c r="O145" s="138" t="s">
        <v>1456</v>
      </c>
      <c r="P145" s="158" t="s">
        <v>1445</v>
      </c>
      <c r="Q145" s="137" t="s">
        <v>1118</v>
      </c>
      <c r="R145" s="209"/>
      <c r="S145" s="160">
        <v>8717332003310</v>
      </c>
    </row>
    <row r="146" spans="1:19" ht="16.5" x14ac:dyDescent="0.2">
      <c r="A146" s="313"/>
      <c r="B146" s="132" t="s">
        <v>1457</v>
      </c>
      <c r="C146" s="133" t="s">
        <v>219</v>
      </c>
      <c r="D146" s="134" t="s">
        <v>218</v>
      </c>
      <c r="E146" s="135" t="s">
        <v>1458</v>
      </c>
      <c r="F146" s="136" t="s">
        <v>682</v>
      </c>
      <c r="G146" s="124">
        <v>0.52</v>
      </c>
      <c r="H146" s="124">
        <f t="shared" si="12"/>
        <v>3</v>
      </c>
      <c r="I146" s="137" t="s">
        <v>2743</v>
      </c>
      <c r="J146" s="137" t="s">
        <v>229</v>
      </c>
      <c r="K146" s="137" t="s">
        <v>3</v>
      </c>
      <c r="L146" s="138">
        <v>3926909790</v>
      </c>
      <c r="M146" s="137" t="s">
        <v>666</v>
      </c>
      <c r="N146" s="138">
        <v>4597</v>
      </c>
      <c r="O146" s="138" t="s">
        <v>1459</v>
      </c>
      <c r="P146" s="210" t="s">
        <v>1460</v>
      </c>
      <c r="Q146" s="137" t="s">
        <v>600</v>
      </c>
      <c r="R146" s="209"/>
      <c r="S146" s="160">
        <v>8717332003396</v>
      </c>
    </row>
    <row r="147" spans="1:19" ht="16.5" x14ac:dyDescent="0.2">
      <c r="A147" s="313"/>
      <c r="B147" s="132" t="s">
        <v>1461</v>
      </c>
      <c r="C147" s="133" t="s">
        <v>221</v>
      </c>
      <c r="D147" s="134" t="s">
        <v>220</v>
      </c>
      <c r="E147" s="135" t="s">
        <v>1462</v>
      </c>
      <c r="F147" s="136" t="s">
        <v>682</v>
      </c>
      <c r="G147" s="124">
        <v>0.55000000000000004</v>
      </c>
      <c r="H147" s="124">
        <f t="shared" si="12"/>
        <v>3</v>
      </c>
      <c r="I147" s="137" t="s">
        <v>2743</v>
      </c>
      <c r="J147" s="137" t="s">
        <v>229</v>
      </c>
      <c r="K147" s="137" t="s">
        <v>3</v>
      </c>
      <c r="L147" s="138">
        <v>3926909790</v>
      </c>
      <c r="M147" s="137" t="s">
        <v>666</v>
      </c>
      <c r="N147" s="138">
        <v>879</v>
      </c>
      <c r="O147" s="138" t="s">
        <v>1439</v>
      </c>
      <c r="P147" s="210" t="s">
        <v>1460</v>
      </c>
      <c r="Q147" s="137" t="s">
        <v>600</v>
      </c>
      <c r="R147" s="209"/>
      <c r="S147" s="160">
        <v>8717332003402</v>
      </c>
    </row>
    <row r="148" spans="1:19" x14ac:dyDescent="0.2">
      <c r="A148" s="330"/>
      <c r="B148" s="132" t="s">
        <v>1463</v>
      </c>
      <c r="C148" s="133" t="s">
        <v>222</v>
      </c>
      <c r="D148" s="134">
        <v>4998025373</v>
      </c>
      <c r="E148" s="135" t="s">
        <v>1464</v>
      </c>
      <c r="F148" s="136" t="s">
        <v>682</v>
      </c>
      <c r="G148" s="124">
        <v>47.68</v>
      </c>
      <c r="H148" s="124">
        <f t="shared" si="12"/>
        <v>229</v>
      </c>
      <c r="I148" s="137" t="s">
        <v>2743</v>
      </c>
      <c r="J148" s="137" t="s">
        <v>229</v>
      </c>
      <c r="K148" s="137" t="s">
        <v>3</v>
      </c>
      <c r="L148" s="138">
        <v>8531900000</v>
      </c>
      <c r="M148" s="137" t="s">
        <v>666</v>
      </c>
      <c r="N148" s="138">
        <v>15</v>
      </c>
      <c r="O148" s="138" t="s">
        <v>1465</v>
      </c>
      <c r="P148" s="158"/>
      <c r="Q148" s="137" t="s">
        <v>600</v>
      </c>
      <c r="R148" s="209"/>
      <c r="S148" s="160">
        <v>8717332003280</v>
      </c>
    </row>
    <row r="149" spans="1:19" x14ac:dyDescent="0.2">
      <c r="A149" s="313"/>
      <c r="B149" s="132" t="s">
        <v>1466</v>
      </c>
      <c r="C149" s="133" t="s">
        <v>224</v>
      </c>
      <c r="D149" s="134" t="s">
        <v>655</v>
      </c>
      <c r="E149" s="135" t="s">
        <v>1467</v>
      </c>
      <c r="F149" s="136" t="s">
        <v>682</v>
      </c>
      <c r="G149" s="124">
        <v>42.35</v>
      </c>
      <c r="H149" s="124">
        <f t="shared" si="12"/>
        <v>203</v>
      </c>
      <c r="I149" s="137" t="s">
        <v>2743</v>
      </c>
      <c r="J149" s="137" t="s">
        <v>229</v>
      </c>
      <c r="K149" s="137" t="s">
        <v>3</v>
      </c>
      <c r="L149" s="138">
        <v>3926909790</v>
      </c>
      <c r="M149" s="137" t="s">
        <v>666</v>
      </c>
      <c r="N149" s="138">
        <v>33</v>
      </c>
      <c r="O149" s="138" t="s">
        <v>1468</v>
      </c>
      <c r="P149" s="158"/>
      <c r="Q149" s="137" t="s">
        <v>600</v>
      </c>
      <c r="R149" s="209"/>
      <c r="S149" s="160">
        <v>8717332003426</v>
      </c>
    </row>
    <row r="150" spans="1:19" x14ac:dyDescent="0.2">
      <c r="A150" s="313"/>
      <c r="B150" s="132" t="s">
        <v>1469</v>
      </c>
      <c r="C150" s="133" t="s">
        <v>227</v>
      </c>
      <c r="D150" s="134" t="s">
        <v>228</v>
      </c>
      <c r="E150" s="135" t="s">
        <v>1470</v>
      </c>
      <c r="F150" s="136" t="s">
        <v>682</v>
      </c>
      <c r="G150" s="124">
        <v>46.01</v>
      </c>
      <c r="H150" s="124">
        <f t="shared" si="12"/>
        <v>221</v>
      </c>
      <c r="I150" s="137" t="s">
        <v>2743</v>
      </c>
      <c r="J150" s="137" t="s">
        <v>229</v>
      </c>
      <c r="K150" s="138">
        <v>1</v>
      </c>
      <c r="L150" s="138">
        <v>8531900000</v>
      </c>
      <c r="M150" s="137" t="s">
        <v>625</v>
      </c>
      <c r="N150" s="138">
        <v>175</v>
      </c>
      <c r="O150" s="138" t="s">
        <v>1471</v>
      </c>
      <c r="P150" s="158"/>
      <c r="Q150" s="137" t="s">
        <v>1118</v>
      </c>
      <c r="R150" s="209"/>
      <c r="S150" s="160">
        <v>8717332927982</v>
      </c>
    </row>
    <row r="151" spans="1:19" x14ac:dyDescent="0.2">
      <c r="A151" s="313"/>
      <c r="B151" s="132" t="s">
        <v>1472</v>
      </c>
      <c r="C151" s="133" t="s">
        <v>230</v>
      </c>
      <c r="D151" s="134" t="s">
        <v>231</v>
      </c>
      <c r="E151" s="135" t="s">
        <v>1470</v>
      </c>
      <c r="F151" s="136" t="s">
        <v>682</v>
      </c>
      <c r="G151" s="124">
        <v>15.32</v>
      </c>
      <c r="H151" s="124">
        <f t="shared" si="12"/>
        <v>74</v>
      </c>
      <c r="I151" s="137" t="s">
        <v>2743</v>
      </c>
      <c r="J151" s="137" t="s">
        <v>229</v>
      </c>
      <c r="K151" s="137" t="s">
        <v>3</v>
      </c>
      <c r="L151" s="138">
        <v>8531900000</v>
      </c>
      <c r="M151" s="137" t="s">
        <v>625</v>
      </c>
      <c r="N151" s="138">
        <v>1155</v>
      </c>
      <c r="O151" s="138" t="s">
        <v>1473</v>
      </c>
      <c r="P151" s="158"/>
      <c r="Q151" s="137" t="s">
        <v>1118</v>
      </c>
      <c r="R151" s="209"/>
      <c r="S151" s="160">
        <v>8717332926756</v>
      </c>
    </row>
    <row r="152" spans="1:19" x14ac:dyDescent="0.2">
      <c r="A152" s="313"/>
      <c r="B152" s="132" t="s">
        <v>1474</v>
      </c>
      <c r="C152" s="133" t="s">
        <v>849</v>
      </c>
      <c r="D152" s="134" t="s">
        <v>848</v>
      </c>
      <c r="E152" s="135" t="s">
        <v>1475</v>
      </c>
      <c r="F152" s="136" t="s">
        <v>682</v>
      </c>
      <c r="G152" s="124">
        <v>24.31</v>
      </c>
      <c r="H152" s="124">
        <f t="shared" si="12"/>
        <v>117</v>
      </c>
      <c r="I152" s="137" t="s">
        <v>2743</v>
      </c>
      <c r="J152" s="137" t="s">
        <v>229</v>
      </c>
      <c r="K152" s="137" t="s">
        <v>3</v>
      </c>
      <c r="L152" s="138">
        <v>3926909790</v>
      </c>
      <c r="M152" s="137" t="s">
        <v>666</v>
      </c>
      <c r="N152" s="138">
        <v>84</v>
      </c>
      <c r="O152" s="138" t="s">
        <v>1434</v>
      </c>
      <c r="P152" s="158"/>
      <c r="Q152" s="137" t="s">
        <v>600</v>
      </c>
      <c r="R152" s="209"/>
      <c r="S152" s="160">
        <v>8717332018994</v>
      </c>
    </row>
    <row r="153" spans="1:19" ht="16.5" x14ac:dyDescent="0.2">
      <c r="A153" s="330"/>
      <c r="B153" s="132" t="s">
        <v>1476</v>
      </c>
      <c r="C153" s="133" t="s">
        <v>1477</v>
      </c>
      <c r="D153" s="134" t="s">
        <v>1478</v>
      </c>
      <c r="E153" s="135" t="s">
        <v>1479</v>
      </c>
      <c r="F153" s="136" t="s">
        <v>682</v>
      </c>
      <c r="G153" s="124">
        <v>417.33</v>
      </c>
      <c r="H153" s="124">
        <f t="shared" si="12"/>
        <v>2003</v>
      </c>
      <c r="I153" s="137" t="s">
        <v>2743</v>
      </c>
      <c r="J153" s="137" t="s">
        <v>229</v>
      </c>
      <c r="K153" s="137" t="s">
        <v>229</v>
      </c>
      <c r="L153" s="138" t="s">
        <v>2622</v>
      </c>
      <c r="M153" s="137" t="s">
        <v>626</v>
      </c>
      <c r="N153" s="138">
        <v>0</v>
      </c>
      <c r="O153" s="138" t="s">
        <v>1480</v>
      </c>
      <c r="P153" s="158" t="s">
        <v>1481</v>
      </c>
      <c r="Q153" s="137" t="s">
        <v>600</v>
      </c>
      <c r="R153" s="209" t="s">
        <v>1482</v>
      </c>
      <c r="S153" s="160">
        <v>8717332822423</v>
      </c>
    </row>
    <row r="154" spans="1:19" ht="13.5" thickBot="1" x14ac:dyDescent="0.25">
      <c r="A154" s="330"/>
      <c r="B154" s="132" t="s">
        <v>1483</v>
      </c>
      <c r="C154" s="132" t="s">
        <v>1484</v>
      </c>
      <c r="D154" s="134" t="s">
        <v>1485</v>
      </c>
      <c r="E154" s="156" t="s">
        <v>1486</v>
      </c>
      <c r="F154" s="136" t="s">
        <v>682</v>
      </c>
      <c r="G154" s="124">
        <v>9.9600000000000009</v>
      </c>
      <c r="H154" s="124">
        <f t="shared" si="12"/>
        <v>48</v>
      </c>
      <c r="I154" s="137" t="s">
        <v>2743</v>
      </c>
      <c r="J154" s="137" t="s">
        <v>229</v>
      </c>
      <c r="K154" s="137" t="s">
        <v>229</v>
      </c>
      <c r="L154" s="138" t="s">
        <v>2622</v>
      </c>
      <c r="M154" s="171" t="s">
        <v>626</v>
      </c>
      <c r="N154" s="138">
        <v>0</v>
      </c>
      <c r="O154" s="138" t="s">
        <v>1487</v>
      </c>
      <c r="P154" s="158"/>
      <c r="Q154" s="137" t="s">
        <v>600</v>
      </c>
      <c r="R154" s="209" t="s">
        <v>1482</v>
      </c>
      <c r="S154" s="160">
        <v>8717332808199</v>
      </c>
    </row>
    <row r="155" spans="1:19" ht="13.5" thickBot="1" x14ac:dyDescent="0.25">
      <c r="A155" s="313"/>
      <c r="B155" s="392" t="s">
        <v>1488</v>
      </c>
      <c r="C155" s="393"/>
      <c r="D155" s="393" t="s">
        <v>1160</v>
      </c>
      <c r="E155" s="393"/>
      <c r="F155" s="394"/>
      <c r="G155" s="395"/>
      <c r="H155" s="395"/>
      <c r="I155" s="396" t="s">
        <v>1160</v>
      </c>
      <c r="J155" s="396"/>
      <c r="K155" s="396"/>
      <c r="L155" s="396"/>
      <c r="M155" s="396"/>
      <c r="N155" s="396" t="s">
        <v>1160</v>
      </c>
      <c r="O155" s="396" t="s">
        <v>1160</v>
      </c>
      <c r="P155" s="393"/>
      <c r="Q155" s="397"/>
      <c r="R155" s="397"/>
      <c r="S155" s="398"/>
    </row>
    <row r="156" spans="1:19" x14ac:dyDescent="0.2">
      <c r="A156" s="313"/>
      <c r="B156" s="147" t="s">
        <v>1489</v>
      </c>
      <c r="C156" s="148"/>
      <c r="D156" s="149" t="s">
        <v>1160</v>
      </c>
      <c r="E156" s="148"/>
      <c r="F156" s="150"/>
      <c r="G156" s="318"/>
      <c r="H156" s="318"/>
      <c r="I156" s="151" t="s">
        <v>1160</v>
      </c>
      <c r="J156" s="151"/>
      <c r="K156" s="151"/>
      <c r="L156" s="151"/>
      <c r="M156" s="151"/>
      <c r="N156" s="151" t="s">
        <v>1160</v>
      </c>
      <c r="O156" s="151" t="s">
        <v>1160</v>
      </c>
      <c r="P156" s="257"/>
      <c r="Q156" s="151"/>
      <c r="R156" s="151"/>
      <c r="S156" s="286"/>
    </row>
    <row r="157" spans="1:19" x14ac:dyDescent="0.2">
      <c r="A157" s="313"/>
      <c r="B157" s="216" t="s">
        <v>1490</v>
      </c>
      <c r="C157" s="132" t="s">
        <v>565</v>
      </c>
      <c r="D157" s="134" t="s">
        <v>1023</v>
      </c>
      <c r="E157" s="135" t="s">
        <v>1491</v>
      </c>
      <c r="F157" s="136" t="s">
        <v>682</v>
      </c>
      <c r="G157" s="124">
        <v>39.33</v>
      </c>
      <c r="H157" s="124">
        <f>ROUND(ROUND(G157*4.8,2),0)</f>
        <v>189</v>
      </c>
      <c r="I157" s="125" t="s">
        <v>2718</v>
      </c>
      <c r="J157" s="137" t="s">
        <v>229</v>
      </c>
      <c r="K157" s="137" t="s">
        <v>3</v>
      </c>
      <c r="L157" s="138">
        <v>8531103000</v>
      </c>
      <c r="M157" s="137" t="s">
        <v>626</v>
      </c>
      <c r="N157" s="138">
        <v>690</v>
      </c>
      <c r="O157" s="138" t="s">
        <v>1492</v>
      </c>
      <c r="P157" s="135"/>
      <c r="Q157" s="137" t="s">
        <v>1118</v>
      </c>
      <c r="R157" s="131"/>
      <c r="S157" s="160">
        <v>8717332253180</v>
      </c>
    </row>
    <row r="158" spans="1:19" x14ac:dyDescent="0.2">
      <c r="A158" s="313"/>
      <c r="B158" s="216" t="s">
        <v>1493</v>
      </c>
      <c r="C158" s="132" t="s">
        <v>567</v>
      </c>
      <c r="D158" s="134" t="s">
        <v>1024</v>
      </c>
      <c r="E158" s="135" t="s">
        <v>1494</v>
      </c>
      <c r="F158" s="136" t="s">
        <v>682</v>
      </c>
      <c r="G158" s="124">
        <v>173.17</v>
      </c>
      <c r="H158" s="124">
        <f t="shared" ref="H158:H167" si="13">ROUND(ROUND(G158*4.8,2),0)</f>
        <v>831</v>
      </c>
      <c r="I158" s="125" t="s">
        <v>2718</v>
      </c>
      <c r="J158" s="137" t="s">
        <v>229</v>
      </c>
      <c r="K158" s="137" t="s">
        <v>3</v>
      </c>
      <c r="L158" s="138">
        <v>8531103000</v>
      </c>
      <c r="M158" s="137" t="s">
        <v>626</v>
      </c>
      <c r="N158" s="138">
        <v>23</v>
      </c>
      <c r="O158" s="138" t="s">
        <v>1219</v>
      </c>
      <c r="P158" s="135"/>
      <c r="Q158" s="137" t="s">
        <v>1118</v>
      </c>
      <c r="R158" s="131"/>
      <c r="S158" s="160">
        <v>8717332253173</v>
      </c>
    </row>
    <row r="159" spans="1:19" x14ac:dyDescent="0.2">
      <c r="A159" s="313"/>
      <c r="B159" s="216" t="s">
        <v>1495</v>
      </c>
      <c r="C159" s="132" t="s">
        <v>569</v>
      </c>
      <c r="D159" s="134" t="s">
        <v>1025</v>
      </c>
      <c r="E159" s="135" t="s">
        <v>1496</v>
      </c>
      <c r="F159" s="136" t="s">
        <v>682</v>
      </c>
      <c r="G159" s="124">
        <v>67.75</v>
      </c>
      <c r="H159" s="124">
        <f t="shared" si="13"/>
        <v>325</v>
      </c>
      <c r="I159" s="125" t="s">
        <v>2718</v>
      </c>
      <c r="J159" s="137" t="s">
        <v>229</v>
      </c>
      <c r="K159" s="137" t="s">
        <v>3</v>
      </c>
      <c r="L159" s="138">
        <v>8531103000</v>
      </c>
      <c r="M159" s="137" t="s">
        <v>626</v>
      </c>
      <c r="N159" s="138">
        <v>113</v>
      </c>
      <c r="O159" s="138" t="s">
        <v>1434</v>
      </c>
      <c r="P159" s="135"/>
      <c r="Q159" s="137" t="s">
        <v>1118</v>
      </c>
      <c r="R159" s="131"/>
      <c r="S159" s="160">
        <v>8717332253210</v>
      </c>
    </row>
    <row r="160" spans="1:19" x14ac:dyDescent="0.2">
      <c r="A160" s="313"/>
      <c r="B160" s="216" t="s">
        <v>1497</v>
      </c>
      <c r="C160" s="132" t="s">
        <v>571</v>
      </c>
      <c r="D160" s="134" t="s">
        <v>1026</v>
      </c>
      <c r="E160" s="135" t="s">
        <v>1498</v>
      </c>
      <c r="F160" s="136" t="s">
        <v>682</v>
      </c>
      <c r="G160" s="124">
        <v>30.07</v>
      </c>
      <c r="H160" s="124">
        <f t="shared" si="13"/>
        <v>144</v>
      </c>
      <c r="I160" s="125" t="s">
        <v>2718</v>
      </c>
      <c r="J160" s="137" t="s">
        <v>229</v>
      </c>
      <c r="K160" s="137" t="s">
        <v>3</v>
      </c>
      <c r="L160" s="138">
        <v>8531103000</v>
      </c>
      <c r="M160" s="137" t="s">
        <v>626</v>
      </c>
      <c r="N160" s="138">
        <v>134</v>
      </c>
      <c r="O160" s="138" t="s">
        <v>1499</v>
      </c>
      <c r="P160" s="135"/>
      <c r="Q160" s="137" t="s">
        <v>1118</v>
      </c>
      <c r="R160" s="131"/>
      <c r="S160" s="160">
        <v>8717332253166</v>
      </c>
    </row>
    <row r="161" spans="1:19" x14ac:dyDescent="0.2">
      <c r="A161" s="313"/>
      <c r="B161" s="216" t="s">
        <v>1500</v>
      </c>
      <c r="C161" s="132" t="s">
        <v>1501</v>
      </c>
      <c r="D161" s="134" t="s">
        <v>1502</v>
      </c>
      <c r="E161" s="135" t="s">
        <v>1503</v>
      </c>
      <c r="F161" s="136" t="s">
        <v>682</v>
      </c>
      <c r="G161" s="124">
        <v>58.86</v>
      </c>
      <c r="H161" s="124">
        <f t="shared" si="13"/>
        <v>283</v>
      </c>
      <c r="I161" s="125" t="s">
        <v>2718</v>
      </c>
      <c r="J161" s="137" t="s">
        <v>229</v>
      </c>
      <c r="K161" s="137" t="s">
        <v>3</v>
      </c>
      <c r="L161" s="138">
        <v>8531103000</v>
      </c>
      <c r="M161" s="137" t="s">
        <v>626</v>
      </c>
      <c r="N161" s="138">
        <v>2</v>
      </c>
      <c r="O161" s="138" t="s">
        <v>1434</v>
      </c>
      <c r="P161" s="135"/>
      <c r="Q161" s="137" t="s">
        <v>1118</v>
      </c>
      <c r="R161" s="131"/>
      <c r="S161" s="160">
        <v>8717332253203</v>
      </c>
    </row>
    <row r="162" spans="1:19" x14ac:dyDescent="0.2">
      <c r="A162" s="313"/>
      <c r="B162" s="216" t="s">
        <v>1504</v>
      </c>
      <c r="C162" s="132" t="s">
        <v>573</v>
      </c>
      <c r="D162" s="134" t="s">
        <v>572</v>
      </c>
      <c r="E162" s="135" t="s">
        <v>1505</v>
      </c>
      <c r="F162" s="136" t="s">
        <v>682</v>
      </c>
      <c r="G162" s="124">
        <v>39.33</v>
      </c>
      <c r="H162" s="124">
        <f t="shared" si="13"/>
        <v>189</v>
      </c>
      <c r="I162" s="125" t="s">
        <v>2718</v>
      </c>
      <c r="J162" s="137" t="s">
        <v>229</v>
      </c>
      <c r="K162" s="137" t="s">
        <v>3</v>
      </c>
      <c r="L162" s="138">
        <v>8531900000</v>
      </c>
      <c r="M162" s="137" t="s">
        <v>626</v>
      </c>
      <c r="N162" s="138">
        <v>31</v>
      </c>
      <c r="O162" s="138" t="s">
        <v>1434</v>
      </c>
      <c r="P162" s="135"/>
      <c r="Q162" s="137" t="s">
        <v>1118</v>
      </c>
      <c r="R162" s="131"/>
      <c r="S162" s="160">
        <v>800549091664</v>
      </c>
    </row>
    <row r="163" spans="1:19" x14ac:dyDescent="0.2">
      <c r="A163" s="313"/>
      <c r="B163" s="216" t="s">
        <v>1506</v>
      </c>
      <c r="C163" s="132" t="s">
        <v>575</v>
      </c>
      <c r="D163" s="134" t="s">
        <v>574</v>
      </c>
      <c r="E163" s="135" t="s">
        <v>1507</v>
      </c>
      <c r="F163" s="136" t="s">
        <v>682</v>
      </c>
      <c r="G163" s="124">
        <v>173.17</v>
      </c>
      <c r="H163" s="124">
        <f t="shared" si="13"/>
        <v>831</v>
      </c>
      <c r="I163" s="125" t="s">
        <v>2718</v>
      </c>
      <c r="J163" s="137" t="s">
        <v>229</v>
      </c>
      <c r="K163" s="137" t="s">
        <v>3</v>
      </c>
      <c r="L163" s="138">
        <v>8531103000</v>
      </c>
      <c r="M163" s="137" t="s">
        <v>626</v>
      </c>
      <c r="N163" s="138">
        <v>2</v>
      </c>
      <c r="O163" s="138" t="s">
        <v>1434</v>
      </c>
      <c r="P163" s="135"/>
      <c r="Q163" s="137" t="s">
        <v>1118</v>
      </c>
      <c r="R163" s="131"/>
      <c r="S163" s="160">
        <v>800549091718</v>
      </c>
    </row>
    <row r="164" spans="1:19" x14ac:dyDescent="0.2">
      <c r="A164" s="313"/>
      <c r="B164" s="216" t="s">
        <v>1508</v>
      </c>
      <c r="C164" s="132" t="s">
        <v>577</v>
      </c>
      <c r="D164" s="134" t="s">
        <v>576</v>
      </c>
      <c r="E164" s="135" t="s">
        <v>1509</v>
      </c>
      <c r="F164" s="136" t="s">
        <v>682</v>
      </c>
      <c r="G164" s="124">
        <v>67.75</v>
      </c>
      <c r="H164" s="124">
        <f t="shared" si="13"/>
        <v>325</v>
      </c>
      <c r="I164" s="125" t="s">
        <v>2718</v>
      </c>
      <c r="J164" s="137" t="s">
        <v>229</v>
      </c>
      <c r="K164" s="137" t="s">
        <v>3</v>
      </c>
      <c r="L164" s="138">
        <v>8531103000</v>
      </c>
      <c r="M164" s="137" t="s">
        <v>626</v>
      </c>
      <c r="N164" s="138">
        <v>4</v>
      </c>
      <c r="O164" s="138" t="s">
        <v>1510</v>
      </c>
      <c r="P164" s="135"/>
      <c r="Q164" s="137" t="s">
        <v>1118</v>
      </c>
      <c r="R164" s="131"/>
      <c r="S164" s="160">
        <v>800549091701</v>
      </c>
    </row>
    <row r="165" spans="1:19" x14ac:dyDescent="0.2">
      <c r="A165" s="313"/>
      <c r="B165" s="216" t="s">
        <v>1511</v>
      </c>
      <c r="C165" s="132" t="s">
        <v>579</v>
      </c>
      <c r="D165" s="134" t="s">
        <v>578</v>
      </c>
      <c r="E165" s="135" t="s">
        <v>1512</v>
      </c>
      <c r="F165" s="136" t="s">
        <v>682</v>
      </c>
      <c r="G165" s="124">
        <v>30.07</v>
      </c>
      <c r="H165" s="124">
        <f t="shared" si="13"/>
        <v>144</v>
      </c>
      <c r="I165" s="125" t="s">
        <v>2718</v>
      </c>
      <c r="J165" s="137" t="s">
        <v>229</v>
      </c>
      <c r="K165" s="137" t="s">
        <v>3</v>
      </c>
      <c r="L165" s="138">
        <v>8531103000</v>
      </c>
      <c r="M165" s="137" t="s">
        <v>626</v>
      </c>
      <c r="N165" s="138">
        <v>4</v>
      </c>
      <c r="O165" s="138" t="s">
        <v>1513</v>
      </c>
      <c r="P165" s="135"/>
      <c r="Q165" s="137" t="s">
        <v>1118</v>
      </c>
      <c r="R165" s="131"/>
      <c r="S165" s="160">
        <v>800549091695</v>
      </c>
    </row>
    <row r="166" spans="1:19" x14ac:dyDescent="0.2">
      <c r="A166" s="313"/>
      <c r="B166" s="217" t="s">
        <v>1514</v>
      </c>
      <c r="C166" s="132" t="s">
        <v>1515</v>
      </c>
      <c r="D166" s="218" t="s">
        <v>1516</v>
      </c>
      <c r="E166" s="157" t="s">
        <v>1517</v>
      </c>
      <c r="F166" s="136" t="s">
        <v>682</v>
      </c>
      <c r="G166" s="124">
        <v>32.89</v>
      </c>
      <c r="H166" s="124">
        <f t="shared" si="13"/>
        <v>158</v>
      </c>
      <c r="I166" s="159" t="s">
        <v>2743</v>
      </c>
      <c r="J166" s="159" t="s">
        <v>229</v>
      </c>
      <c r="K166" s="208" t="s">
        <v>3</v>
      </c>
      <c r="L166" s="138">
        <v>8537109199</v>
      </c>
      <c r="M166" s="208" t="s">
        <v>626</v>
      </c>
      <c r="N166" s="219">
        <v>24</v>
      </c>
      <c r="O166" s="219" t="s">
        <v>1417</v>
      </c>
      <c r="P166" s="156"/>
      <c r="Q166" s="137" t="s">
        <v>1118</v>
      </c>
      <c r="R166" s="220"/>
      <c r="S166" s="160">
        <v>800549189309</v>
      </c>
    </row>
    <row r="167" spans="1:19" x14ac:dyDescent="0.2">
      <c r="A167" s="313"/>
      <c r="B167" s="216">
        <v>705000083620</v>
      </c>
      <c r="C167" s="132" t="s">
        <v>1518</v>
      </c>
      <c r="D167" s="134" t="s">
        <v>1519</v>
      </c>
      <c r="E167" s="132" t="s">
        <v>1520</v>
      </c>
      <c r="F167" s="136" t="s">
        <v>682</v>
      </c>
      <c r="G167" s="124">
        <v>144.68</v>
      </c>
      <c r="H167" s="124">
        <f t="shared" si="13"/>
        <v>694</v>
      </c>
      <c r="I167" s="125" t="s">
        <v>2718</v>
      </c>
      <c r="J167" s="159" t="s">
        <v>229</v>
      </c>
      <c r="K167" s="137" t="s">
        <v>3</v>
      </c>
      <c r="L167" s="138">
        <v>8536501999</v>
      </c>
      <c r="M167" s="137" t="s">
        <v>626</v>
      </c>
      <c r="N167" s="138">
        <v>3</v>
      </c>
      <c r="O167" s="138" t="s">
        <v>1521</v>
      </c>
      <c r="P167" s="135"/>
      <c r="Q167" s="171" t="s">
        <v>1118</v>
      </c>
      <c r="R167" s="131"/>
      <c r="S167" s="160">
        <v>8717332361120</v>
      </c>
    </row>
    <row r="168" spans="1:19" x14ac:dyDescent="0.2">
      <c r="A168" s="313"/>
      <c r="B168" s="147" t="s">
        <v>1371</v>
      </c>
      <c r="C168" s="148"/>
      <c r="D168" s="149" t="s">
        <v>1160</v>
      </c>
      <c r="E168" s="148"/>
      <c r="F168" s="150"/>
      <c r="G168" s="318"/>
      <c r="H168" s="318"/>
      <c r="I168" s="151" t="s">
        <v>1160</v>
      </c>
      <c r="J168" s="151"/>
      <c r="K168" s="151"/>
      <c r="L168" s="151"/>
      <c r="M168" s="151"/>
      <c r="N168" s="151" t="s">
        <v>1160</v>
      </c>
      <c r="O168" s="151" t="s">
        <v>1160</v>
      </c>
      <c r="P168" s="257"/>
      <c r="Q168" s="151"/>
      <c r="R168" s="154"/>
      <c r="S168" s="280"/>
    </row>
    <row r="169" spans="1:19" x14ac:dyDescent="0.2">
      <c r="A169" s="313"/>
      <c r="B169" s="132" t="s">
        <v>1522</v>
      </c>
      <c r="C169" s="133" t="s">
        <v>1523</v>
      </c>
      <c r="D169" s="134" t="s">
        <v>1524</v>
      </c>
      <c r="E169" s="135" t="s">
        <v>1525</v>
      </c>
      <c r="F169" s="136" t="s">
        <v>682</v>
      </c>
      <c r="G169" s="124">
        <v>60.96</v>
      </c>
      <c r="H169" s="124">
        <f>ROUND(ROUND(G169*4.8,2),0)</f>
        <v>293</v>
      </c>
      <c r="I169" s="137" t="s">
        <v>2743</v>
      </c>
      <c r="J169" s="137" t="s">
        <v>229</v>
      </c>
      <c r="K169" s="137" t="s">
        <v>3</v>
      </c>
      <c r="L169" s="138">
        <v>8536909599</v>
      </c>
      <c r="M169" s="137" t="s">
        <v>626</v>
      </c>
      <c r="N169" s="138">
        <v>40</v>
      </c>
      <c r="O169" s="138" t="s">
        <v>1526</v>
      </c>
      <c r="P169" s="287"/>
      <c r="Q169" s="137" t="s">
        <v>1118</v>
      </c>
      <c r="R169" s="209"/>
      <c r="S169" s="160">
        <v>8717332251490</v>
      </c>
    </row>
    <row r="170" spans="1:19" x14ac:dyDescent="0.2">
      <c r="A170" s="313"/>
      <c r="B170" s="132" t="s">
        <v>1527</v>
      </c>
      <c r="C170" s="133" t="s">
        <v>1528</v>
      </c>
      <c r="D170" s="134" t="s">
        <v>1529</v>
      </c>
      <c r="E170" s="135" t="s">
        <v>1530</v>
      </c>
      <c r="F170" s="136" t="s">
        <v>682</v>
      </c>
      <c r="G170" s="124">
        <v>74.510000000000005</v>
      </c>
      <c r="H170" s="124">
        <f t="shared" ref="H170:H174" si="14">ROUND(ROUND(G170*4.8,2),0)</f>
        <v>358</v>
      </c>
      <c r="I170" s="137" t="s">
        <v>2743</v>
      </c>
      <c r="J170" s="137" t="s">
        <v>229</v>
      </c>
      <c r="K170" s="137" t="s">
        <v>3</v>
      </c>
      <c r="L170" s="138">
        <v>8536909599</v>
      </c>
      <c r="M170" s="137" t="s">
        <v>626</v>
      </c>
      <c r="N170" s="138">
        <v>7</v>
      </c>
      <c r="O170" s="138" t="s">
        <v>1408</v>
      </c>
      <c r="P170" s="287"/>
      <c r="Q170" s="137" t="s">
        <v>1118</v>
      </c>
      <c r="R170" s="209"/>
      <c r="S170" s="160">
        <v>8717332256228</v>
      </c>
    </row>
    <row r="171" spans="1:19" x14ac:dyDescent="0.2">
      <c r="A171" s="313"/>
      <c r="B171" s="132" t="s">
        <v>1531</v>
      </c>
      <c r="C171" s="133" t="s">
        <v>1532</v>
      </c>
      <c r="D171" s="134" t="s">
        <v>1533</v>
      </c>
      <c r="E171" s="135" t="s">
        <v>1534</v>
      </c>
      <c r="F171" s="136" t="s">
        <v>682</v>
      </c>
      <c r="G171" s="124">
        <v>304.83</v>
      </c>
      <c r="H171" s="124">
        <f t="shared" si="14"/>
        <v>1463</v>
      </c>
      <c r="I171" s="125" t="s">
        <v>2718</v>
      </c>
      <c r="J171" s="137" t="s">
        <v>229</v>
      </c>
      <c r="K171" s="138">
        <v>1</v>
      </c>
      <c r="L171" s="138">
        <v>8531103000</v>
      </c>
      <c r="M171" s="137" t="s">
        <v>626</v>
      </c>
      <c r="N171" s="138">
        <v>75</v>
      </c>
      <c r="O171" s="138" t="s">
        <v>1536</v>
      </c>
      <c r="P171" s="287"/>
      <c r="Q171" s="137" t="s">
        <v>1118</v>
      </c>
      <c r="R171" s="209"/>
      <c r="S171" s="160">
        <v>8717332251445</v>
      </c>
    </row>
    <row r="172" spans="1:19" x14ac:dyDescent="0.2">
      <c r="A172" s="313"/>
      <c r="B172" s="132" t="s">
        <v>1537</v>
      </c>
      <c r="C172" s="133" t="s">
        <v>1538</v>
      </c>
      <c r="D172" s="134" t="s">
        <v>1539</v>
      </c>
      <c r="E172" s="135" t="s">
        <v>1540</v>
      </c>
      <c r="F172" s="136" t="s">
        <v>682</v>
      </c>
      <c r="G172" s="124">
        <v>440.31</v>
      </c>
      <c r="H172" s="124">
        <f t="shared" si="14"/>
        <v>2113</v>
      </c>
      <c r="I172" s="125" t="s">
        <v>2718</v>
      </c>
      <c r="J172" s="137" t="s">
        <v>229</v>
      </c>
      <c r="K172" s="137" t="s">
        <v>3</v>
      </c>
      <c r="L172" s="138">
        <v>8531103000</v>
      </c>
      <c r="M172" s="137" t="s">
        <v>626</v>
      </c>
      <c r="N172" s="138">
        <v>10</v>
      </c>
      <c r="O172" s="138" t="s">
        <v>1541</v>
      </c>
      <c r="P172" s="287"/>
      <c r="Q172" s="137" t="s">
        <v>1118</v>
      </c>
      <c r="R172" s="209"/>
      <c r="S172" s="160">
        <v>8717332251469</v>
      </c>
    </row>
    <row r="173" spans="1:19" x14ac:dyDescent="0.2">
      <c r="A173" s="313"/>
      <c r="B173" s="132" t="s">
        <v>1542</v>
      </c>
      <c r="C173" s="133" t="s">
        <v>1543</v>
      </c>
      <c r="D173" s="134" t="s">
        <v>1544</v>
      </c>
      <c r="E173" s="135" t="s">
        <v>1545</v>
      </c>
      <c r="F173" s="136" t="s">
        <v>682</v>
      </c>
      <c r="G173" s="124">
        <v>318.38</v>
      </c>
      <c r="H173" s="124">
        <f t="shared" si="14"/>
        <v>1528</v>
      </c>
      <c r="I173" s="125" t="s">
        <v>2718</v>
      </c>
      <c r="J173" s="137" t="s">
        <v>229</v>
      </c>
      <c r="K173" s="137" t="s">
        <v>3</v>
      </c>
      <c r="L173" s="138">
        <v>8531103000</v>
      </c>
      <c r="M173" s="137" t="s">
        <v>626</v>
      </c>
      <c r="N173" s="138">
        <v>10</v>
      </c>
      <c r="O173" s="138" t="s">
        <v>1546</v>
      </c>
      <c r="P173" s="287"/>
      <c r="Q173" s="137" t="s">
        <v>1118</v>
      </c>
      <c r="R173" s="209"/>
      <c r="S173" s="160">
        <v>8717332251476</v>
      </c>
    </row>
    <row r="174" spans="1:19" x14ac:dyDescent="0.2">
      <c r="A174" s="313"/>
      <c r="B174" s="132" t="s">
        <v>1547</v>
      </c>
      <c r="C174" s="133" t="s">
        <v>1548</v>
      </c>
      <c r="D174" s="134" t="s">
        <v>1549</v>
      </c>
      <c r="E174" s="135" t="s">
        <v>1550</v>
      </c>
      <c r="F174" s="136" t="s">
        <v>682</v>
      </c>
      <c r="G174" s="124">
        <v>453.86</v>
      </c>
      <c r="H174" s="124">
        <f t="shared" si="14"/>
        <v>2179</v>
      </c>
      <c r="I174" s="125" t="s">
        <v>2718</v>
      </c>
      <c r="J174" s="137" t="s">
        <v>229</v>
      </c>
      <c r="K174" s="137" t="s">
        <v>3</v>
      </c>
      <c r="L174" s="138">
        <v>8531103000</v>
      </c>
      <c r="M174" s="137" t="s">
        <v>626</v>
      </c>
      <c r="N174" s="138">
        <v>1</v>
      </c>
      <c r="O174" s="138" t="s">
        <v>1551</v>
      </c>
      <c r="P174" s="287"/>
      <c r="Q174" s="137" t="s">
        <v>1118</v>
      </c>
      <c r="R174" s="209"/>
      <c r="S174" s="160">
        <v>8717332251483</v>
      </c>
    </row>
    <row r="175" spans="1:19" x14ac:dyDescent="0.2">
      <c r="A175" s="313"/>
      <c r="B175" s="147" t="s">
        <v>1552</v>
      </c>
      <c r="C175" s="148"/>
      <c r="D175" s="149" t="s">
        <v>1160</v>
      </c>
      <c r="E175" s="148"/>
      <c r="F175" s="150"/>
      <c r="G175" s="318"/>
      <c r="H175" s="318"/>
      <c r="I175" s="151" t="s">
        <v>1160</v>
      </c>
      <c r="J175" s="151"/>
      <c r="K175" s="151"/>
      <c r="L175" s="151"/>
      <c r="M175" s="151"/>
      <c r="N175" s="151" t="s">
        <v>1160</v>
      </c>
      <c r="O175" s="151" t="s">
        <v>1160</v>
      </c>
      <c r="P175" s="257"/>
      <c r="Q175" s="151"/>
      <c r="R175" s="154"/>
      <c r="S175" s="280"/>
    </row>
    <row r="176" spans="1:19" s="323" customFormat="1" x14ac:dyDescent="0.2">
      <c r="A176" s="313"/>
      <c r="B176" s="132" t="s">
        <v>1553</v>
      </c>
      <c r="C176" s="221" t="s">
        <v>676</v>
      </c>
      <c r="D176" s="158" t="s">
        <v>256</v>
      </c>
      <c r="E176" s="222" t="s">
        <v>1554</v>
      </c>
      <c r="F176" s="136" t="s">
        <v>682</v>
      </c>
      <c r="G176" s="124">
        <v>8447.08</v>
      </c>
      <c r="H176" s="124">
        <f>ROUND(ROUND(G176*4.8,2),0)</f>
        <v>40546</v>
      </c>
      <c r="I176" s="223" t="s">
        <v>2743</v>
      </c>
      <c r="J176" s="223" t="s">
        <v>229</v>
      </c>
      <c r="K176" s="137" t="s">
        <v>3</v>
      </c>
      <c r="L176" s="138">
        <v>8531103000</v>
      </c>
      <c r="M176" s="224" t="s">
        <v>667</v>
      </c>
      <c r="N176" s="209">
        <v>3</v>
      </c>
      <c r="O176" s="209" t="s">
        <v>1555</v>
      </c>
      <c r="P176" s="288"/>
      <c r="Q176" s="209" t="s">
        <v>1118</v>
      </c>
      <c r="R176" s="209"/>
      <c r="S176" s="160">
        <v>8717332906369</v>
      </c>
    </row>
    <row r="177" spans="1:16302" x14ac:dyDescent="0.2">
      <c r="A177" s="316"/>
      <c r="B177" s="132">
        <v>705000332582</v>
      </c>
      <c r="C177" s="133" t="s">
        <v>731</v>
      </c>
      <c r="D177" s="134" t="s">
        <v>730</v>
      </c>
      <c r="E177" s="225" t="s">
        <v>1556</v>
      </c>
      <c r="F177" s="136" t="s">
        <v>682</v>
      </c>
      <c r="G177" s="124">
        <v>547.29</v>
      </c>
      <c r="H177" s="124">
        <f t="shared" ref="H177:H188" si="15">ROUND(ROUND(G177*4.8,2),0)</f>
        <v>2627</v>
      </c>
      <c r="I177" s="223" t="s">
        <v>2743</v>
      </c>
      <c r="J177" s="223" t="s">
        <v>229</v>
      </c>
      <c r="K177" s="137" t="s">
        <v>3</v>
      </c>
      <c r="L177" s="138">
        <v>85311030000</v>
      </c>
      <c r="M177" s="137" t="s">
        <v>669</v>
      </c>
      <c r="N177" s="138">
        <v>23</v>
      </c>
      <c r="O177" s="138" t="s">
        <v>1557</v>
      </c>
      <c r="P177" s="158"/>
      <c r="Q177" s="137" t="s">
        <v>1118</v>
      </c>
      <c r="R177" s="209"/>
      <c r="S177" s="160">
        <v>4260451081447</v>
      </c>
    </row>
    <row r="178" spans="1:16302" x14ac:dyDescent="0.2">
      <c r="A178" s="316"/>
      <c r="B178" s="132">
        <v>705000332583</v>
      </c>
      <c r="C178" s="133" t="s">
        <v>732</v>
      </c>
      <c r="D178" s="134" t="s">
        <v>733</v>
      </c>
      <c r="E178" s="135" t="s">
        <v>1558</v>
      </c>
      <c r="F178" s="136" t="s">
        <v>682</v>
      </c>
      <c r="G178" s="124">
        <v>32.83</v>
      </c>
      <c r="H178" s="124">
        <f t="shared" si="15"/>
        <v>158</v>
      </c>
      <c r="I178" s="223" t="s">
        <v>2743</v>
      </c>
      <c r="J178" s="223" t="s">
        <v>229</v>
      </c>
      <c r="K178" s="137" t="s">
        <v>3</v>
      </c>
      <c r="L178" s="138">
        <v>85319085900</v>
      </c>
      <c r="M178" s="137" t="s">
        <v>669</v>
      </c>
      <c r="N178" s="138">
        <v>24</v>
      </c>
      <c r="O178" s="138" t="s">
        <v>1559</v>
      </c>
      <c r="P178" s="158"/>
      <c r="Q178" s="137" t="s">
        <v>1118</v>
      </c>
      <c r="R178" s="209"/>
      <c r="S178" s="160">
        <v>4260451081454</v>
      </c>
    </row>
    <row r="179" spans="1:16302" x14ac:dyDescent="0.2">
      <c r="A179" s="316"/>
      <c r="B179" s="132">
        <v>705000335165</v>
      </c>
      <c r="C179" s="133" t="s">
        <v>735</v>
      </c>
      <c r="D179" s="134" t="s">
        <v>736</v>
      </c>
      <c r="E179" s="135" t="s">
        <v>1560</v>
      </c>
      <c r="F179" s="136" t="s">
        <v>682</v>
      </c>
      <c r="G179" s="124">
        <v>24.32</v>
      </c>
      <c r="H179" s="124">
        <f t="shared" si="15"/>
        <v>117</v>
      </c>
      <c r="I179" s="223" t="s">
        <v>2743</v>
      </c>
      <c r="J179" s="223" t="s">
        <v>229</v>
      </c>
      <c r="K179" s="137" t="s">
        <v>3</v>
      </c>
      <c r="L179" s="138">
        <v>85319000000</v>
      </c>
      <c r="M179" s="137" t="s">
        <v>669</v>
      </c>
      <c r="N179" s="138">
        <v>11</v>
      </c>
      <c r="O179" s="138" t="s">
        <v>1561</v>
      </c>
      <c r="P179" s="158"/>
      <c r="Q179" s="137" t="s">
        <v>1118</v>
      </c>
      <c r="R179" s="209"/>
      <c r="S179" s="160">
        <v>4260451089573</v>
      </c>
    </row>
    <row r="180" spans="1:16302" x14ac:dyDescent="0.2">
      <c r="A180" s="316"/>
      <c r="B180" s="132">
        <v>705000335589</v>
      </c>
      <c r="C180" s="133" t="s">
        <v>737</v>
      </c>
      <c r="D180" s="134" t="s">
        <v>738</v>
      </c>
      <c r="E180" s="135" t="s">
        <v>1562</v>
      </c>
      <c r="F180" s="136" t="s">
        <v>682</v>
      </c>
      <c r="G180" s="124">
        <v>93.65</v>
      </c>
      <c r="H180" s="124">
        <f t="shared" si="15"/>
        <v>450</v>
      </c>
      <c r="I180" s="223" t="s">
        <v>2743</v>
      </c>
      <c r="J180" s="223" t="s">
        <v>229</v>
      </c>
      <c r="K180" s="137" t="s">
        <v>3</v>
      </c>
      <c r="L180" s="138">
        <v>85319000000</v>
      </c>
      <c r="M180" s="137" t="s">
        <v>626</v>
      </c>
      <c r="N180" s="138">
        <v>10</v>
      </c>
      <c r="O180" s="138" t="s">
        <v>1563</v>
      </c>
      <c r="P180" s="158"/>
      <c r="Q180" s="137" t="s">
        <v>1118</v>
      </c>
      <c r="R180" s="209"/>
      <c r="S180" s="160">
        <v>4060039000002</v>
      </c>
    </row>
    <row r="181" spans="1:16302" s="323" customFormat="1" x14ac:dyDescent="0.2">
      <c r="A181" s="316"/>
      <c r="B181" s="132">
        <v>705000335595</v>
      </c>
      <c r="C181" s="133" t="s">
        <v>739</v>
      </c>
      <c r="D181" s="134" t="s">
        <v>740</v>
      </c>
      <c r="E181" s="135" t="s">
        <v>1564</v>
      </c>
      <c r="F181" s="136" t="s">
        <v>682</v>
      </c>
      <c r="G181" s="124">
        <v>53.52</v>
      </c>
      <c r="H181" s="124">
        <f t="shared" si="15"/>
        <v>257</v>
      </c>
      <c r="I181" s="223" t="s">
        <v>2743</v>
      </c>
      <c r="J181" s="223" t="s">
        <v>229</v>
      </c>
      <c r="K181" s="137" t="s">
        <v>3</v>
      </c>
      <c r="L181" s="138">
        <v>90269000900</v>
      </c>
      <c r="M181" s="137" t="s">
        <v>669</v>
      </c>
      <c r="N181" s="138">
        <v>27</v>
      </c>
      <c r="O181" s="138" t="s">
        <v>1565</v>
      </c>
      <c r="P181" s="158" t="s">
        <v>2643</v>
      </c>
      <c r="Q181" s="137" t="s">
        <v>1118</v>
      </c>
      <c r="R181" s="209"/>
      <c r="S181" s="160">
        <v>4060039000064</v>
      </c>
    </row>
    <row r="182" spans="1:16302" x14ac:dyDescent="0.2">
      <c r="A182" s="316"/>
      <c r="B182" s="132">
        <v>705000335593</v>
      </c>
      <c r="C182" s="133" t="s">
        <v>763</v>
      </c>
      <c r="D182" s="134" t="s">
        <v>762</v>
      </c>
      <c r="E182" s="135" t="s">
        <v>1567</v>
      </c>
      <c r="F182" s="136" t="s">
        <v>682</v>
      </c>
      <c r="G182" s="124">
        <v>2091.86</v>
      </c>
      <c r="H182" s="124">
        <f t="shared" si="15"/>
        <v>10041</v>
      </c>
      <c r="I182" s="223" t="s">
        <v>2743</v>
      </c>
      <c r="J182" s="223" t="s">
        <v>229</v>
      </c>
      <c r="K182" s="137" t="s">
        <v>3</v>
      </c>
      <c r="L182" s="138">
        <v>90318080000</v>
      </c>
      <c r="M182" s="137" t="s">
        <v>669</v>
      </c>
      <c r="N182" s="138">
        <v>0</v>
      </c>
      <c r="O182" s="138" t="s">
        <v>1568</v>
      </c>
      <c r="P182" s="158"/>
      <c r="Q182" s="137" t="s">
        <v>1118</v>
      </c>
      <c r="R182" s="209"/>
      <c r="S182" s="160">
        <v>4060039000040</v>
      </c>
    </row>
    <row r="183" spans="1:16302" x14ac:dyDescent="0.2">
      <c r="A183" s="316"/>
      <c r="B183" s="132">
        <v>705000335590</v>
      </c>
      <c r="C183" s="133" t="s">
        <v>741</v>
      </c>
      <c r="D183" s="134" t="s">
        <v>742</v>
      </c>
      <c r="E183" s="135" t="s">
        <v>1569</v>
      </c>
      <c r="F183" s="136" t="s">
        <v>682</v>
      </c>
      <c r="G183" s="124">
        <v>2.44</v>
      </c>
      <c r="H183" s="124">
        <f t="shared" si="15"/>
        <v>12</v>
      </c>
      <c r="I183" s="223" t="s">
        <v>2743</v>
      </c>
      <c r="J183" s="223" t="s">
        <v>229</v>
      </c>
      <c r="K183" s="137" t="s">
        <v>3</v>
      </c>
      <c r="L183" s="138">
        <v>85319000000</v>
      </c>
      <c r="M183" s="137" t="s">
        <v>669</v>
      </c>
      <c r="N183" s="138">
        <v>13</v>
      </c>
      <c r="O183" s="138" t="s">
        <v>1570</v>
      </c>
      <c r="P183" s="158" t="s">
        <v>1566</v>
      </c>
      <c r="Q183" s="137" t="s">
        <v>1118</v>
      </c>
      <c r="R183" s="209"/>
      <c r="S183" s="160">
        <v>4060039000019</v>
      </c>
    </row>
    <row r="184" spans="1:16302" x14ac:dyDescent="0.2">
      <c r="A184" s="316"/>
      <c r="B184" s="132">
        <v>705000335591</v>
      </c>
      <c r="C184" s="133" t="s">
        <v>747</v>
      </c>
      <c r="D184" s="134" t="s">
        <v>748</v>
      </c>
      <c r="E184" s="135" t="s">
        <v>1571</v>
      </c>
      <c r="F184" s="136" t="s">
        <v>682</v>
      </c>
      <c r="G184" s="124">
        <v>0.96</v>
      </c>
      <c r="H184" s="124">
        <f t="shared" si="15"/>
        <v>5</v>
      </c>
      <c r="I184" s="223" t="s">
        <v>2743</v>
      </c>
      <c r="J184" s="223" t="s">
        <v>229</v>
      </c>
      <c r="K184" s="137" t="s">
        <v>3</v>
      </c>
      <c r="L184" s="138">
        <v>85319000000</v>
      </c>
      <c r="M184" s="137" t="s">
        <v>669</v>
      </c>
      <c r="N184" s="138">
        <v>0</v>
      </c>
      <c r="O184" s="138" t="s">
        <v>1572</v>
      </c>
      <c r="P184" s="158" t="s">
        <v>1573</v>
      </c>
      <c r="Q184" s="137" t="s">
        <v>1118</v>
      </c>
      <c r="R184" s="209"/>
      <c r="S184" s="160">
        <v>4060039000026</v>
      </c>
    </row>
    <row r="185" spans="1:16302" x14ac:dyDescent="0.2">
      <c r="A185" s="316"/>
      <c r="B185" s="132">
        <v>705000335592</v>
      </c>
      <c r="C185" s="133" t="s">
        <v>753</v>
      </c>
      <c r="D185" s="134" t="s">
        <v>752</v>
      </c>
      <c r="E185" s="135" t="s">
        <v>1574</v>
      </c>
      <c r="F185" s="136" t="s">
        <v>682</v>
      </c>
      <c r="G185" s="124">
        <v>19.46</v>
      </c>
      <c r="H185" s="124">
        <f t="shared" si="15"/>
        <v>93</v>
      </c>
      <c r="I185" s="223" t="s">
        <v>2743</v>
      </c>
      <c r="J185" s="223" t="s">
        <v>229</v>
      </c>
      <c r="K185" s="137" t="s">
        <v>3</v>
      </c>
      <c r="L185" s="138">
        <v>40169300900</v>
      </c>
      <c r="M185" s="137" t="s">
        <v>669</v>
      </c>
      <c r="N185" s="138">
        <v>3</v>
      </c>
      <c r="O185" s="138" t="s">
        <v>1575</v>
      </c>
      <c r="P185" s="158"/>
      <c r="Q185" s="137" t="s">
        <v>1118</v>
      </c>
      <c r="R185" s="209"/>
      <c r="S185" s="160">
        <v>4060039000033</v>
      </c>
    </row>
    <row r="186" spans="1:16302" x14ac:dyDescent="0.2">
      <c r="A186" s="316"/>
      <c r="B186" s="132">
        <v>705000335594</v>
      </c>
      <c r="C186" s="133" t="s">
        <v>754</v>
      </c>
      <c r="D186" s="134" t="s">
        <v>755</v>
      </c>
      <c r="E186" s="135" t="s">
        <v>1576</v>
      </c>
      <c r="F186" s="136" t="s">
        <v>682</v>
      </c>
      <c r="G186" s="124">
        <v>3.65</v>
      </c>
      <c r="H186" s="124">
        <f t="shared" si="15"/>
        <v>18</v>
      </c>
      <c r="I186" s="223" t="s">
        <v>2743</v>
      </c>
      <c r="J186" s="223" t="s">
        <v>229</v>
      </c>
      <c r="K186" s="137" t="s">
        <v>3</v>
      </c>
      <c r="L186" s="138">
        <v>85319000000</v>
      </c>
      <c r="M186" s="137" t="s">
        <v>669</v>
      </c>
      <c r="N186" s="138">
        <v>4</v>
      </c>
      <c r="O186" s="138" t="s">
        <v>1577</v>
      </c>
      <c r="P186" s="158" t="s">
        <v>1566</v>
      </c>
      <c r="Q186" s="137" t="s">
        <v>1118</v>
      </c>
      <c r="R186" s="209"/>
      <c r="S186" s="160">
        <v>4060039000057</v>
      </c>
    </row>
    <row r="187" spans="1:16302" ht="16.5" x14ac:dyDescent="0.2">
      <c r="A187" s="313"/>
      <c r="B187" s="132" t="s">
        <v>1578</v>
      </c>
      <c r="C187" s="133" t="s">
        <v>261</v>
      </c>
      <c r="D187" s="134" t="s">
        <v>260</v>
      </c>
      <c r="E187" s="135" t="s">
        <v>1579</v>
      </c>
      <c r="F187" s="136" t="s">
        <v>682</v>
      </c>
      <c r="G187" s="124">
        <v>899.99</v>
      </c>
      <c r="H187" s="124">
        <f t="shared" si="15"/>
        <v>4320</v>
      </c>
      <c r="I187" s="137" t="s">
        <v>2743</v>
      </c>
      <c r="J187" s="137" t="s">
        <v>229</v>
      </c>
      <c r="K187" s="137" t="s">
        <v>3</v>
      </c>
      <c r="L187" s="138">
        <v>8536909599</v>
      </c>
      <c r="M187" s="137" t="s">
        <v>666</v>
      </c>
      <c r="N187" s="138">
        <v>15</v>
      </c>
      <c r="O187" s="138" t="s">
        <v>1580</v>
      </c>
      <c r="P187" s="158"/>
      <c r="Q187" s="137" t="s">
        <v>1118</v>
      </c>
      <c r="R187" s="209"/>
      <c r="S187" s="160">
        <v>8717332003655</v>
      </c>
    </row>
    <row r="188" spans="1:16302" s="131" customFormat="1" ht="13.5" thickBot="1" x14ac:dyDescent="0.25">
      <c r="A188" s="313"/>
      <c r="B188" s="133" t="s">
        <v>1581</v>
      </c>
      <c r="C188" s="177" t="s">
        <v>1582</v>
      </c>
      <c r="D188" s="158" t="s">
        <v>2591</v>
      </c>
      <c r="E188" s="226" t="s">
        <v>1583</v>
      </c>
      <c r="F188" s="136" t="s">
        <v>682</v>
      </c>
      <c r="G188" s="124">
        <v>1.85</v>
      </c>
      <c r="H188" s="124">
        <f t="shared" si="15"/>
        <v>9</v>
      </c>
      <c r="I188" s="137" t="s">
        <v>2743</v>
      </c>
      <c r="J188" s="137" t="s">
        <v>229</v>
      </c>
      <c r="K188" s="137" t="s">
        <v>3</v>
      </c>
      <c r="L188" s="137">
        <v>8310000000</v>
      </c>
      <c r="M188" s="138" t="s">
        <v>669</v>
      </c>
      <c r="N188" s="138">
        <v>3</v>
      </c>
      <c r="O188" s="227">
        <v>0</v>
      </c>
      <c r="P188" s="256" t="s">
        <v>1584</v>
      </c>
      <c r="Q188" s="209" t="s">
        <v>1118</v>
      </c>
      <c r="R188" s="160"/>
      <c r="S188" s="160">
        <v>8717332020478</v>
      </c>
      <c r="T188" s="312"/>
      <c r="U188" s="312"/>
      <c r="V188" s="312"/>
      <c r="W188" s="312"/>
      <c r="X188" s="312"/>
      <c r="Y188" s="312"/>
      <c r="Z188" s="312"/>
      <c r="AA188" s="312"/>
      <c r="AB188" s="312"/>
      <c r="AC188" s="312"/>
      <c r="AD188" s="312"/>
      <c r="AE188" s="312"/>
      <c r="AF188" s="312"/>
      <c r="AG188" s="312"/>
      <c r="AH188" s="312"/>
      <c r="AI188" s="312"/>
      <c r="AJ188" s="312"/>
      <c r="AK188" s="312"/>
      <c r="AL188" s="312"/>
      <c r="AM188" s="312"/>
      <c r="AN188" s="312"/>
      <c r="AO188" s="312"/>
      <c r="AP188" s="312"/>
      <c r="AQ188" s="312"/>
      <c r="AR188" s="312"/>
      <c r="AS188" s="312"/>
      <c r="AT188" s="312"/>
      <c r="AU188" s="312"/>
      <c r="AV188" s="312"/>
      <c r="AW188" s="312"/>
      <c r="AX188" s="312"/>
      <c r="AY188" s="312"/>
      <c r="AZ188" s="312"/>
      <c r="BA188" s="312"/>
      <c r="BB188" s="312"/>
      <c r="BC188" s="312"/>
      <c r="BD188" s="312"/>
      <c r="BE188" s="312"/>
      <c r="BF188" s="312"/>
      <c r="BG188" s="312"/>
      <c r="BH188" s="312"/>
      <c r="BI188" s="312"/>
      <c r="BJ188" s="312"/>
      <c r="BK188" s="312"/>
      <c r="BL188" s="312"/>
      <c r="BM188" s="312"/>
      <c r="BN188" s="312"/>
      <c r="BO188" s="312"/>
      <c r="BP188" s="312"/>
      <c r="BQ188" s="312"/>
      <c r="BR188" s="312"/>
      <c r="BS188" s="312"/>
      <c r="BT188" s="312"/>
      <c r="BU188" s="312"/>
      <c r="BV188" s="312"/>
      <c r="BW188" s="312"/>
      <c r="BX188" s="312"/>
      <c r="BY188" s="312"/>
      <c r="BZ188" s="312"/>
      <c r="CA188" s="312"/>
      <c r="CB188" s="312"/>
      <c r="CC188" s="312"/>
      <c r="CD188" s="312"/>
      <c r="CE188" s="312"/>
      <c r="CF188" s="312"/>
      <c r="CG188" s="312"/>
      <c r="CH188" s="312"/>
      <c r="CI188" s="312"/>
      <c r="CJ188" s="312"/>
      <c r="CK188" s="312"/>
      <c r="CL188" s="312"/>
      <c r="CM188" s="312"/>
      <c r="CN188" s="312"/>
      <c r="CO188" s="312"/>
      <c r="CP188" s="312"/>
      <c r="CQ188" s="312"/>
      <c r="CR188" s="312"/>
      <c r="CS188" s="312"/>
      <c r="CT188" s="312"/>
      <c r="CU188" s="312"/>
      <c r="CV188" s="312"/>
      <c r="CW188" s="312"/>
      <c r="CX188" s="312"/>
      <c r="CY188" s="312"/>
      <c r="CZ188" s="312"/>
      <c r="DA188" s="312"/>
      <c r="DB188" s="312"/>
      <c r="DC188" s="312"/>
      <c r="DD188" s="312"/>
      <c r="DE188" s="312"/>
      <c r="DF188" s="312"/>
      <c r="DG188" s="312"/>
      <c r="DH188" s="312"/>
      <c r="DI188" s="312"/>
      <c r="DJ188" s="312"/>
      <c r="DK188" s="312"/>
      <c r="DL188" s="312"/>
      <c r="DM188" s="312"/>
      <c r="DN188" s="312"/>
      <c r="DO188" s="312"/>
      <c r="DP188" s="312"/>
      <c r="DQ188" s="312"/>
      <c r="DR188" s="312"/>
      <c r="DS188" s="312"/>
      <c r="DT188" s="312"/>
      <c r="DU188" s="312"/>
      <c r="DV188" s="312"/>
      <c r="DW188" s="312"/>
      <c r="DX188" s="312"/>
      <c r="DY188" s="312"/>
      <c r="DZ188" s="312"/>
      <c r="EA188" s="312"/>
      <c r="EB188" s="312"/>
      <c r="EC188" s="312"/>
      <c r="ED188" s="312"/>
      <c r="EE188" s="312"/>
      <c r="EF188" s="312"/>
      <c r="EG188" s="312"/>
      <c r="EH188" s="312"/>
      <c r="EI188" s="312"/>
      <c r="EJ188" s="312"/>
      <c r="EK188" s="312"/>
      <c r="EL188" s="312"/>
      <c r="EM188" s="312"/>
      <c r="EN188" s="312"/>
      <c r="EO188" s="312"/>
      <c r="EP188" s="312"/>
      <c r="EQ188" s="312"/>
      <c r="ER188" s="312"/>
      <c r="ES188" s="312"/>
      <c r="ET188" s="312"/>
      <c r="EU188" s="312"/>
      <c r="EV188" s="312"/>
      <c r="EW188" s="312"/>
      <c r="EX188" s="312"/>
      <c r="EY188" s="312"/>
      <c r="EZ188" s="312"/>
      <c r="FA188" s="312"/>
      <c r="FB188" s="312"/>
      <c r="FC188" s="312"/>
      <c r="FD188" s="312"/>
      <c r="FE188" s="312"/>
      <c r="FF188" s="312"/>
      <c r="FG188" s="312"/>
      <c r="FH188" s="312"/>
      <c r="FI188" s="312"/>
      <c r="FJ188" s="312"/>
      <c r="FK188" s="312"/>
      <c r="FL188" s="312"/>
      <c r="FM188" s="312"/>
      <c r="FN188" s="312"/>
      <c r="FO188" s="312"/>
      <c r="FP188" s="312"/>
      <c r="FQ188" s="312"/>
      <c r="FR188" s="312"/>
      <c r="FS188" s="312"/>
      <c r="FT188" s="312"/>
      <c r="FU188" s="312"/>
      <c r="FV188" s="312"/>
      <c r="FW188" s="312"/>
      <c r="FX188" s="312"/>
      <c r="FY188" s="312"/>
      <c r="FZ188" s="312"/>
      <c r="GA188" s="312"/>
      <c r="GB188" s="312"/>
      <c r="GC188" s="312"/>
      <c r="GD188" s="312"/>
      <c r="GE188" s="312"/>
      <c r="GF188" s="312"/>
      <c r="GG188" s="312"/>
      <c r="GH188" s="312"/>
      <c r="GI188" s="312"/>
      <c r="GJ188" s="312"/>
      <c r="GK188" s="312"/>
      <c r="GL188" s="312"/>
      <c r="GM188" s="312"/>
      <c r="GN188" s="312"/>
      <c r="GO188" s="312"/>
      <c r="GP188" s="312"/>
      <c r="GQ188" s="312"/>
      <c r="GR188" s="312"/>
      <c r="GS188" s="312"/>
      <c r="GT188" s="312"/>
      <c r="GU188" s="312"/>
      <c r="GV188" s="312"/>
      <c r="GW188" s="312"/>
      <c r="GX188" s="312"/>
      <c r="GY188" s="312"/>
      <c r="GZ188" s="312"/>
      <c r="HA188" s="312"/>
      <c r="HB188" s="312"/>
      <c r="HC188" s="312"/>
      <c r="HD188" s="312"/>
      <c r="HE188" s="312"/>
      <c r="HF188" s="312"/>
      <c r="HG188" s="312"/>
      <c r="HH188" s="312"/>
      <c r="HI188" s="312"/>
      <c r="HJ188" s="312"/>
      <c r="HK188" s="312"/>
      <c r="HL188" s="312"/>
      <c r="HM188" s="312"/>
      <c r="HN188" s="312"/>
      <c r="HO188" s="312"/>
      <c r="HP188" s="312"/>
      <c r="HQ188" s="312"/>
      <c r="HR188" s="312"/>
      <c r="HS188" s="312"/>
      <c r="HT188" s="312"/>
      <c r="HU188" s="312"/>
      <c r="HV188" s="312"/>
      <c r="HW188" s="312"/>
      <c r="HX188" s="312"/>
      <c r="HY188" s="312"/>
      <c r="HZ188" s="312"/>
      <c r="IA188" s="312"/>
      <c r="IB188" s="312"/>
      <c r="IC188" s="312"/>
      <c r="ID188" s="312"/>
      <c r="IE188" s="312"/>
      <c r="IF188" s="312"/>
      <c r="IG188" s="312"/>
      <c r="IH188" s="312"/>
      <c r="II188" s="312"/>
      <c r="IJ188" s="312"/>
      <c r="IK188" s="312"/>
      <c r="IL188" s="312"/>
      <c r="IM188" s="312"/>
      <c r="IN188" s="312"/>
      <c r="IO188" s="312"/>
      <c r="IP188" s="312"/>
      <c r="IQ188" s="312"/>
      <c r="IR188" s="312"/>
      <c r="IS188" s="312"/>
      <c r="IT188" s="312"/>
      <c r="IU188" s="312"/>
      <c r="IV188" s="312"/>
      <c r="IW188" s="312"/>
      <c r="IX188" s="312"/>
      <c r="IY188" s="312"/>
      <c r="IZ188" s="312"/>
      <c r="JA188" s="312"/>
      <c r="JB188" s="312"/>
      <c r="JC188" s="312"/>
      <c r="JD188" s="312"/>
      <c r="JE188" s="312"/>
      <c r="JF188" s="312"/>
      <c r="JG188" s="312"/>
      <c r="JH188" s="312"/>
      <c r="JI188" s="312"/>
      <c r="JJ188" s="312"/>
      <c r="JK188" s="312"/>
      <c r="JL188" s="312"/>
      <c r="JM188" s="312"/>
      <c r="JN188" s="312"/>
      <c r="JO188" s="312"/>
      <c r="JP188" s="312"/>
      <c r="JQ188" s="312"/>
      <c r="JR188" s="312"/>
      <c r="JS188" s="312"/>
      <c r="JT188" s="312"/>
      <c r="JU188" s="312"/>
      <c r="JV188" s="312"/>
      <c r="JW188" s="312"/>
      <c r="JX188" s="312"/>
      <c r="JY188" s="312"/>
      <c r="JZ188" s="312"/>
      <c r="KA188" s="312"/>
      <c r="KB188" s="312"/>
      <c r="KC188" s="312"/>
      <c r="KD188" s="312"/>
      <c r="KE188" s="312"/>
      <c r="KF188" s="312"/>
      <c r="KG188" s="312"/>
      <c r="KH188" s="312"/>
      <c r="KI188" s="312"/>
      <c r="KJ188" s="312"/>
      <c r="KK188" s="312"/>
      <c r="KL188" s="312"/>
      <c r="KM188" s="312"/>
      <c r="KN188" s="312"/>
      <c r="KO188" s="312"/>
      <c r="KP188" s="312"/>
      <c r="KQ188" s="312"/>
      <c r="KR188" s="312"/>
      <c r="KS188" s="312"/>
      <c r="KT188" s="312"/>
      <c r="KU188" s="312"/>
      <c r="KV188" s="312"/>
      <c r="KW188" s="312"/>
      <c r="KX188" s="312"/>
      <c r="KY188" s="312"/>
      <c r="KZ188" s="312"/>
      <c r="LA188" s="312"/>
      <c r="LB188" s="312"/>
      <c r="LC188" s="312"/>
      <c r="LD188" s="312"/>
      <c r="LE188" s="312"/>
      <c r="LF188" s="312"/>
      <c r="LG188" s="312"/>
      <c r="LH188" s="312"/>
      <c r="LI188" s="312"/>
      <c r="LJ188" s="312"/>
      <c r="LK188" s="312"/>
      <c r="LL188" s="312"/>
      <c r="LM188" s="312"/>
      <c r="LN188" s="312"/>
      <c r="LO188" s="312"/>
      <c r="LP188" s="312"/>
      <c r="LQ188" s="312"/>
      <c r="LR188" s="312"/>
      <c r="LS188" s="312"/>
      <c r="LT188" s="312"/>
      <c r="LU188" s="312"/>
      <c r="LV188" s="312"/>
      <c r="LW188" s="312"/>
      <c r="LX188" s="312"/>
      <c r="LY188" s="312"/>
      <c r="LZ188" s="312"/>
      <c r="MA188" s="312"/>
      <c r="MB188" s="312"/>
      <c r="MC188" s="312"/>
      <c r="MD188" s="312"/>
      <c r="ME188" s="312"/>
      <c r="MF188" s="312"/>
      <c r="MG188" s="312"/>
      <c r="MH188" s="312"/>
      <c r="MI188" s="312"/>
      <c r="MJ188" s="312"/>
      <c r="MK188" s="312"/>
      <c r="ML188" s="312"/>
      <c r="MM188" s="312"/>
      <c r="MN188" s="312"/>
      <c r="MO188" s="312"/>
      <c r="MP188" s="312"/>
      <c r="MQ188" s="312"/>
      <c r="MR188" s="312"/>
      <c r="MS188" s="312"/>
      <c r="MT188" s="312"/>
      <c r="MU188" s="312"/>
      <c r="MV188" s="312"/>
      <c r="MW188" s="312"/>
      <c r="MX188" s="312"/>
      <c r="MY188" s="312"/>
      <c r="MZ188" s="312"/>
      <c r="NA188" s="312"/>
      <c r="NB188" s="312"/>
      <c r="NC188" s="312"/>
      <c r="ND188" s="312"/>
      <c r="NE188" s="312"/>
      <c r="NF188" s="312"/>
      <c r="NG188" s="312"/>
      <c r="NH188" s="312"/>
      <c r="NI188" s="312"/>
      <c r="NJ188" s="312"/>
      <c r="NK188" s="312"/>
      <c r="NL188" s="312"/>
      <c r="NM188" s="312"/>
      <c r="NN188" s="312"/>
      <c r="NO188" s="312"/>
      <c r="NP188" s="312"/>
      <c r="NQ188" s="312"/>
      <c r="NR188" s="312"/>
      <c r="NS188" s="312"/>
      <c r="NT188" s="312"/>
      <c r="NU188" s="312"/>
      <c r="NV188" s="312"/>
      <c r="NW188" s="312"/>
      <c r="NX188" s="312"/>
      <c r="NY188" s="312"/>
      <c r="NZ188" s="312"/>
      <c r="OA188" s="312"/>
      <c r="OB188" s="312"/>
      <c r="OC188" s="312"/>
      <c r="OD188" s="312"/>
      <c r="OE188" s="312"/>
      <c r="OF188" s="312"/>
      <c r="OG188" s="312"/>
      <c r="OH188" s="312"/>
      <c r="OI188" s="312"/>
      <c r="OJ188" s="312"/>
      <c r="OK188" s="312"/>
      <c r="OL188" s="312"/>
      <c r="OM188" s="312"/>
      <c r="ON188" s="312"/>
      <c r="OO188" s="312"/>
      <c r="OP188" s="312"/>
      <c r="OQ188" s="312"/>
      <c r="OR188" s="312"/>
      <c r="OS188" s="312"/>
      <c r="OT188" s="312"/>
      <c r="OU188" s="312"/>
      <c r="OV188" s="312"/>
      <c r="OW188" s="312"/>
      <c r="OX188" s="312"/>
      <c r="OY188" s="312"/>
      <c r="OZ188" s="312"/>
      <c r="PA188" s="312"/>
      <c r="PB188" s="312"/>
      <c r="PC188" s="312"/>
      <c r="PD188" s="312"/>
      <c r="PE188" s="312"/>
      <c r="PF188" s="312"/>
      <c r="PG188" s="312"/>
      <c r="PH188" s="312"/>
      <c r="PI188" s="312"/>
      <c r="PJ188" s="312"/>
      <c r="PK188" s="312"/>
      <c r="PL188" s="312"/>
      <c r="PM188" s="312"/>
      <c r="PN188" s="312"/>
      <c r="PO188" s="312"/>
      <c r="PP188" s="312"/>
      <c r="PQ188" s="312"/>
      <c r="PR188" s="312"/>
      <c r="PS188" s="312"/>
      <c r="PT188" s="312"/>
      <c r="PU188" s="312"/>
      <c r="PV188" s="312"/>
      <c r="PW188" s="312"/>
      <c r="PX188" s="312"/>
      <c r="PY188" s="312"/>
      <c r="PZ188" s="312"/>
      <c r="QA188" s="312"/>
      <c r="QB188" s="312"/>
      <c r="QC188" s="312"/>
      <c r="QD188" s="312"/>
      <c r="QE188" s="312"/>
      <c r="QF188" s="312"/>
      <c r="QG188" s="312"/>
      <c r="QH188" s="312"/>
      <c r="QI188" s="312"/>
      <c r="QJ188" s="312"/>
      <c r="QK188" s="312"/>
      <c r="QL188" s="312"/>
      <c r="QM188" s="312"/>
      <c r="QN188" s="312"/>
      <c r="QO188" s="312"/>
      <c r="QP188" s="312"/>
      <c r="QQ188" s="312"/>
      <c r="QR188" s="312"/>
      <c r="QS188" s="312"/>
      <c r="QT188" s="312"/>
      <c r="QU188" s="312"/>
      <c r="QV188" s="312"/>
      <c r="QW188" s="312"/>
      <c r="QX188" s="312"/>
      <c r="QY188" s="312"/>
      <c r="QZ188" s="312"/>
      <c r="RA188" s="312"/>
      <c r="RB188" s="312"/>
      <c r="RC188" s="312"/>
      <c r="RD188" s="312"/>
      <c r="RE188" s="312"/>
      <c r="RF188" s="312"/>
      <c r="RG188" s="312"/>
      <c r="RH188" s="312"/>
      <c r="RI188" s="312"/>
      <c r="RJ188" s="312"/>
      <c r="RK188" s="312"/>
      <c r="RL188" s="312"/>
      <c r="RM188" s="312"/>
      <c r="RN188" s="312"/>
      <c r="RO188" s="312"/>
      <c r="RP188" s="312"/>
      <c r="RQ188" s="312"/>
      <c r="RR188" s="312"/>
      <c r="RS188" s="312"/>
      <c r="RT188" s="312"/>
      <c r="RU188" s="312"/>
      <c r="RV188" s="312"/>
      <c r="RW188" s="312"/>
      <c r="RX188" s="312"/>
      <c r="RY188" s="312"/>
      <c r="RZ188" s="312"/>
      <c r="SA188" s="312"/>
      <c r="SB188" s="312"/>
      <c r="SC188" s="312"/>
      <c r="SD188" s="312"/>
      <c r="SE188" s="312"/>
      <c r="SF188" s="312"/>
      <c r="SG188" s="312"/>
      <c r="SH188" s="312"/>
      <c r="SI188" s="312"/>
      <c r="SJ188" s="312"/>
      <c r="SK188" s="312"/>
      <c r="SL188" s="312"/>
      <c r="SM188" s="312"/>
      <c r="SN188" s="312"/>
      <c r="SO188" s="312"/>
      <c r="SP188" s="312"/>
      <c r="SQ188" s="312"/>
      <c r="SR188" s="312"/>
      <c r="SS188" s="312"/>
      <c r="ST188" s="312"/>
      <c r="SU188" s="312"/>
      <c r="SV188" s="312"/>
      <c r="SW188" s="312"/>
      <c r="SX188" s="312"/>
      <c r="SY188" s="312"/>
      <c r="SZ188" s="312"/>
      <c r="TA188" s="312"/>
      <c r="TB188" s="312"/>
      <c r="TC188" s="312"/>
      <c r="TD188" s="312"/>
      <c r="TE188" s="312"/>
      <c r="TF188" s="312"/>
      <c r="TG188" s="312"/>
      <c r="TH188" s="312"/>
      <c r="TI188" s="312"/>
      <c r="TJ188" s="312"/>
      <c r="TK188" s="312"/>
      <c r="TL188" s="312"/>
      <c r="TM188" s="312"/>
      <c r="TN188" s="312"/>
      <c r="TO188" s="312"/>
      <c r="TP188" s="312"/>
      <c r="TQ188" s="312"/>
      <c r="TR188" s="312"/>
      <c r="TS188" s="312"/>
      <c r="TT188" s="312"/>
      <c r="TU188" s="312"/>
      <c r="TV188" s="312"/>
      <c r="TW188" s="312"/>
      <c r="TX188" s="312"/>
      <c r="TY188" s="312"/>
      <c r="TZ188" s="312"/>
      <c r="UA188" s="312"/>
      <c r="UB188" s="312"/>
      <c r="UC188" s="312"/>
      <c r="UD188" s="312"/>
      <c r="UE188" s="312"/>
      <c r="UF188" s="312"/>
      <c r="UG188" s="312"/>
      <c r="UH188" s="312"/>
      <c r="UI188" s="312"/>
      <c r="UJ188" s="312"/>
      <c r="UK188" s="312"/>
      <c r="UL188" s="312"/>
      <c r="UM188" s="312"/>
      <c r="UN188" s="312"/>
      <c r="UO188" s="312"/>
      <c r="UP188" s="312"/>
      <c r="UQ188" s="312"/>
      <c r="UR188" s="312"/>
      <c r="US188" s="312"/>
      <c r="UT188" s="312"/>
      <c r="UU188" s="312"/>
      <c r="UV188" s="312"/>
      <c r="UW188" s="312"/>
      <c r="UX188" s="312"/>
      <c r="UY188" s="312"/>
      <c r="UZ188" s="312"/>
      <c r="VA188" s="312"/>
      <c r="VB188" s="312"/>
      <c r="VC188" s="312"/>
      <c r="VD188" s="312"/>
      <c r="VE188" s="312"/>
      <c r="VF188" s="312"/>
      <c r="VG188" s="312"/>
      <c r="VH188" s="312"/>
      <c r="VI188" s="312"/>
      <c r="VJ188" s="312"/>
      <c r="VK188" s="312"/>
      <c r="VL188" s="312"/>
      <c r="VM188" s="312"/>
      <c r="VN188" s="312"/>
      <c r="VO188" s="312"/>
      <c r="VP188" s="312"/>
      <c r="VQ188" s="312"/>
      <c r="VR188" s="312"/>
      <c r="VS188" s="312"/>
      <c r="VT188" s="312"/>
      <c r="VU188" s="312"/>
      <c r="VV188" s="312"/>
      <c r="VW188" s="312"/>
      <c r="VX188" s="312"/>
      <c r="VY188" s="312"/>
      <c r="VZ188" s="312"/>
      <c r="WA188" s="312"/>
      <c r="WB188" s="312"/>
      <c r="WC188" s="312"/>
      <c r="WD188" s="312"/>
      <c r="WE188" s="312"/>
      <c r="WF188" s="312"/>
      <c r="WG188" s="312"/>
      <c r="WH188" s="312"/>
      <c r="WI188" s="312"/>
      <c r="WJ188" s="312"/>
      <c r="WK188" s="312"/>
      <c r="WL188" s="312"/>
      <c r="WM188" s="312"/>
      <c r="WN188" s="312"/>
      <c r="WO188" s="312"/>
      <c r="WP188" s="312"/>
      <c r="WQ188" s="312"/>
      <c r="WR188" s="312"/>
      <c r="WS188" s="312"/>
      <c r="WT188" s="312"/>
      <c r="WU188" s="312"/>
      <c r="WV188" s="312"/>
      <c r="WW188" s="312"/>
      <c r="WX188" s="312"/>
      <c r="WY188" s="312"/>
      <c r="WZ188" s="312"/>
      <c r="XA188" s="312"/>
      <c r="XB188" s="312"/>
      <c r="XC188" s="312"/>
      <c r="XD188" s="312"/>
      <c r="XE188" s="312"/>
      <c r="XF188" s="312"/>
      <c r="XG188" s="312"/>
      <c r="XH188" s="312"/>
      <c r="XI188" s="312"/>
      <c r="XJ188" s="312"/>
      <c r="XK188" s="312"/>
      <c r="XL188" s="312"/>
      <c r="XM188" s="312"/>
      <c r="XN188" s="312"/>
      <c r="XO188" s="312"/>
      <c r="XP188" s="312"/>
      <c r="XQ188" s="312"/>
      <c r="XR188" s="312"/>
      <c r="XS188" s="312"/>
      <c r="XT188" s="312"/>
      <c r="XU188" s="312"/>
      <c r="XV188" s="312"/>
      <c r="XW188" s="312"/>
      <c r="XX188" s="312"/>
      <c r="XY188" s="312"/>
      <c r="XZ188" s="312"/>
      <c r="YA188" s="312"/>
      <c r="YB188" s="312"/>
      <c r="YC188" s="312"/>
      <c r="YD188" s="312"/>
      <c r="YE188" s="312"/>
      <c r="YF188" s="312"/>
      <c r="YG188" s="312"/>
      <c r="YH188" s="312"/>
      <c r="YI188" s="312"/>
      <c r="YJ188" s="312"/>
      <c r="YK188" s="312"/>
      <c r="YL188" s="312"/>
      <c r="YM188" s="312"/>
      <c r="YN188" s="312"/>
      <c r="YO188" s="312"/>
      <c r="YP188" s="312"/>
      <c r="YQ188" s="312"/>
      <c r="YR188" s="312"/>
      <c r="YS188" s="312"/>
      <c r="YT188" s="312"/>
      <c r="YU188" s="312"/>
      <c r="YV188" s="312"/>
      <c r="YW188" s="312"/>
      <c r="YX188" s="312"/>
      <c r="YY188" s="312"/>
      <c r="YZ188" s="312"/>
      <c r="ZA188" s="312"/>
      <c r="ZB188" s="312"/>
      <c r="ZC188" s="312"/>
      <c r="ZD188" s="312"/>
      <c r="ZE188" s="312"/>
      <c r="ZF188" s="312"/>
      <c r="ZG188" s="312"/>
      <c r="ZH188" s="312"/>
      <c r="ZI188" s="312"/>
      <c r="ZJ188" s="312"/>
      <c r="ZK188" s="312"/>
      <c r="ZL188" s="312"/>
      <c r="ZM188" s="312"/>
      <c r="ZN188" s="312"/>
      <c r="ZO188" s="312"/>
      <c r="ZP188" s="312"/>
      <c r="ZQ188" s="312"/>
      <c r="ZR188" s="312"/>
      <c r="ZS188" s="312"/>
      <c r="ZT188" s="312"/>
      <c r="ZU188" s="312"/>
      <c r="ZV188" s="312"/>
      <c r="ZW188" s="312"/>
      <c r="ZX188" s="312"/>
      <c r="ZY188" s="312"/>
      <c r="ZZ188" s="312"/>
      <c r="AAA188" s="312"/>
      <c r="AAB188" s="312"/>
      <c r="AAC188" s="312"/>
      <c r="AAD188" s="312"/>
      <c r="AAE188" s="312"/>
      <c r="AAF188" s="312"/>
      <c r="AAG188" s="312"/>
      <c r="AAH188" s="312"/>
      <c r="AAI188" s="312"/>
      <c r="AAJ188" s="312"/>
      <c r="AAK188" s="312"/>
      <c r="AAL188" s="312"/>
      <c r="AAM188" s="312"/>
      <c r="AAN188" s="312"/>
      <c r="AAO188" s="312"/>
      <c r="AAP188" s="312"/>
      <c r="AAQ188" s="312"/>
      <c r="AAR188" s="312"/>
      <c r="AAS188" s="312"/>
      <c r="AAT188" s="312"/>
      <c r="AAU188" s="312"/>
      <c r="AAV188" s="312"/>
      <c r="AAW188" s="312"/>
      <c r="AAX188" s="312"/>
      <c r="AAY188" s="312"/>
      <c r="AAZ188" s="312"/>
      <c r="ABA188" s="312"/>
      <c r="ABB188" s="312"/>
      <c r="ABC188" s="312"/>
      <c r="ABD188" s="312"/>
      <c r="ABE188" s="312"/>
      <c r="ABF188" s="312"/>
      <c r="ABG188" s="312"/>
      <c r="ABH188" s="312"/>
      <c r="ABI188" s="312"/>
      <c r="ABJ188" s="312"/>
      <c r="ABK188" s="312"/>
      <c r="ABL188" s="312"/>
      <c r="ABM188" s="312"/>
      <c r="ABN188" s="312"/>
      <c r="ABO188" s="312"/>
      <c r="ABP188" s="312"/>
      <c r="ABQ188" s="312"/>
      <c r="ABR188" s="312"/>
      <c r="ABS188" s="312"/>
      <c r="ABT188" s="312"/>
      <c r="ABU188" s="312"/>
      <c r="ABV188" s="312"/>
      <c r="ABW188" s="312"/>
      <c r="ABX188" s="312"/>
      <c r="ABY188" s="312"/>
      <c r="ABZ188" s="312"/>
      <c r="ACA188" s="312"/>
      <c r="ACB188" s="312"/>
      <c r="ACC188" s="312"/>
      <c r="ACD188" s="312"/>
      <c r="ACE188" s="312"/>
      <c r="ACF188" s="312"/>
      <c r="ACG188" s="312"/>
      <c r="ACH188" s="312"/>
      <c r="ACI188" s="312"/>
      <c r="ACJ188" s="312"/>
      <c r="ACK188" s="312"/>
      <c r="ACL188" s="312"/>
      <c r="ACM188" s="312"/>
      <c r="ACN188" s="312"/>
      <c r="ACO188" s="312"/>
      <c r="ACP188" s="312"/>
      <c r="ACQ188" s="312"/>
      <c r="ACR188" s="312"/>
      <c r="ACS188" s="312"/>
      <c r="ACT188" s="312"/>
      <c r="ACU188" s="312"/>
      <c r="ACV188" s="312"/>
      <c r="ACW188" s="312"/>
      <c r="ACX188" s="312"/>
      <c r="ACY188" s="312"/>
      <c r="ACZ188" s="312"/>
      <c r="ADA188" s="312"/>
      <c r="ADB188" s="312"/>
      <c r="ADC188" s="312"/>
      <c r="ADD188" s="312"/>
      <c r="ADE188" s="312"/>
      <c r="ADF188" s="312"/>
      <c r="ADG188" s="312"/>
      <c r="ADH188" s="312"/>
      <c r="ADI188" s="312"/>
      <c r="ADJ188" s="312"/>
      <c r="ADK188" s="312"/>
      <c r="ADL188" s="312"/>
      <c r="ADM188" s="312"/>
      <c r="ADN188" s="312"/>
      <c r="ADO188" s="312"/>
      <c r="ADP188" s="312"/>
      <c r="ADQ188" s="312"/>
      <c r="ADR188" s="312"/>
      <c r="ADS188" s="312"/>
      <c r="ADT188" s="312"/>
      <c r="ADU188" s="312"/>
      <c r="ADV188" s="312"/>
      <c r="ADW188" s="312"/>
      <c r="ADX188" s="312"/>
      <c r="ADY188" s="312"/>
      <c r="ADZ188" s="312"/>
      <c r="AEA188" s="312"/>
      <c r="AEB188" s="312"/>
      <c r="AEC188" s="312"/>
      <c r="AED188" s="312"/>
      <c r="AEE188" s="312"/>
      <c r="AEF188" s="312"/>
      <c r="AEG188" s="312"/>
      <c r="AEH188" s="312"/>
      <c r="AEI188" s="312"/>
      <c r="AEJ188" s="312"/>
      <c r="AEK188" s="312"/>
      <c r="AEL188" s="312"/>
      <c r="AEM188" s="312"/>
      <c r="AEN188" s="312"/>
      <c r="AEO188" s="312"/>
      <c r="AEP188" s="312"/>
      <c r="AEQ188" s="312"/>
      <c r="AER188" s="312"/>
      <c r="AES188" s="312"/>
      <c r="AET188" s="312"/>
      <c r="AEU188" s="312"/>
      <c r="AEV188" s="312"/>
      <c r="AEW188" s="312"/>
      <c r="AEX188" s="312"/>
      <c r="AEY188" s="312"/>
      <c r="AEZ188" s="312"/>
      <c r="AFA188" s="312"/>
      <c r="AFB188" s="312"/>
      <c r="AFC188" s="312"/>
      <c r="AFD188" s="312"/>
      <c r="AFE188" s="312"/>
      <c r="AFF188" s="312"/>
      <c r="AFG188" s="312"/>
      <c r="AFH188" s="312"/>
      <c r="AFI188" s="312"/>
      <c r="AFJ188" s="312"/>
      <c r="AFK188" s="312"/>
      <c r="AFL188" s="312"/>
      <c r="AFM188" s="312"/>
      <c r="AFN188" s="312"/>
      <c r="AFO188" s="312"/>
      <c r="AFP188" s="312"/>
      <c r="AFQ188" s="312"/>
      <c r="AFR188" s="312"/>
      <c r="AFS188" s="312"/>
      <c r="AFT188" s="312"/>
      <c r="AFU188" s="312"/>
      <c r="AFV188" s="312"/>
      <c r="AFW188" s="312"/>
      <c r="AFX188" s="312"/>
      <c r="AFY188" s="312"/>
      <c r="AFZ188" s="312"/>
      <c r="AGA188" s="312"/>
      <c r="AGB188" s="312"/>
      <c r="AGC188" s="312"/>
      <c r="AGD188" s="312"/>
      <c r="AGE188" s="312"/>
      <c r="AGF188" s="312"/>
      <c r="AGG188" s="312"/>
      <c r="AGH188" s="312"/>
      <c r="AGI188" s="312"/>
      <c r="AGJ188" s="312"/>
      <c r="AGK188" s="312"/>
      <c r="AGL188" s="312"/>
      <c r="AGM188" s="312"/>
      <c r="AGN188" s="312"/>
      <c r="AGO188" s="312"/>
      <c r="AGP188" s="312"/>
      <c r="AGQ188" s="312"/>
      <c r="AGR188" s="312"/>
      <c r="AGS188" s="312"/>
      <c r="AGT188" s="312"/>
      <c r="AGU188" s="312"/>
      <c r="AGV188" s="312"/>
      <c r="AGW188" s="312"/>
      <c r="AGX188" s="312"/>
      <c r="AGY188" s="312"/>
      <c r="AGZ188" s="312"/>
      <c r="AHA188" s="312"/>
      <c r="AHB188" s="312"/>
      <c r="AHC188" s="312"/>
      <c r="AHD188" s="312"/>
      <c r="AHE188" s="312"/>
      <c r="AHF188" s="312"/>
      <c r="AHG188" s="312"/>
      <c r="AHH188" s="312"/>
      <c r="AHI188" s="312"/>
      <c r="AHJ188" s="312"/>
      <c r="AHK188" s="312"/>
      <c r="AHL188" s="312"/>
      <c r="AHM188" s="312"/>
      <c r="AHN188" s="312"/>
      <c r="AHO188" s="312"/>
      <c r="AHP188" s="312"/>
      <c r="AHQ188" s="312"/>
      <c r="AHR188" s="312"/>
      <c r="AHS188" s="312"/>
      <c r="AHT188" s="312"/>
      <c r="AHU188" s="312"/>
      <c r="AHV188" s="312"/>
      <c r="AHW188" s="312"/>
      <c r="AHX188" s="312"/>
      <c r="AHY188" s="312"/>
      <c r="AHZ188" s="312"/>
      <c r="AIA188" s="312"/>
      <c r="AIB188" s="312"/>
      <c r="AIC188" s="312"/>
      <c r="AID188" s="312"/>
      <c r="AIE188" s="312"/>
      <c r="AIF188" s="312"/>
      <c r="AIG188" s="312"/>
      <c r="AIH188" s="312"/>
      <c r="AII188" s="312"/>
      <c r="AIJ188" s="312"/>
      <c r="AIK188" s="312"/>
      <c r="AIL188" s="312"/>
      <c r="AIM188" s="312"/>
      <c r="AIN188" s="312"/>
      <c r="AIO188" s="312"/>
      <c r="AIP188" s="312"/>
      <c r="AIQ188" s="312"/>
      <c r="AIR188" s="312"/>
      <c r="AIS188" s="312"/>
      <c r="AIT188" s="312"/>
      <c r="AIU188" s="312"/>
      <c r="AIV188" s="312"/>
      <c r="AIW188" s="312"/>
      <c r="AIX188" s="312"/>
      <c r="AIY188" s="312"/>
      <c r="AIZ188" s="312"/>
      <c r="AJA188" s="312"/>
      <c r="AJB188" s="312"/>
      <c r="AJC188" s="312"/>
      <c r="AJD188" s="312"/>
      <c r="AJE188" s="312"/>
      <c r="AJF188" s="312"/>
      <c r="AJG188" s="312"/>
      <c r="AJH188" s="312"/>
      <c r="AJI188" s="312"/>
      <c r="AJJ188" s="312"/>
      <c r="AJK188" s="312"/>
      <c r="AJL188" s="312"/>
      <c r="AJM188" s="312"/>
      <c r="AJN188" s="312"/>
      <c r="AJO188" s="312"/>
      <c r="AJP188" s="312"/>
      <c r="AJQ188" s="312"/>
      <c r="AJR188" s="312"/>
      <c r="AJS188" s="312"/>
      <c r="AJT188" s="312"/>
      <c r="AJU188" s="312"/>
      <c r="AJV188" s="312"/>
      <c r="AJW188" s="312"/>
      <c r="AJX188" s="312"/>
      <c r="AJY188" s="312"/>
      <c r="AJZ188" s="312"/>
      <c r="AKA188" s="312"/>
      <c r="AKB188" s="312"/>
      <c r="AKC188" s="312"/>
      <c r="AKD188" s="312"/>
      <c r="AKE188" s="312"/>
      <c r="AKF188" s="312"/>
      <c r="AKG188" s="312"/>
      <c r="AKH188" s="312"/>
      <c r="AKI188" s="312"/>
      <c r="AKJ188" s="312"/>
      <c r="AKK188" s="312"/>
      <c r="AKL188" s="312"/>
      <c r="AKM188" s="312"/>
      <c r="AKN188" s="312"/>
      <c r="AKO188" s="312"/>
      <c r="AKP188" s="312"/>
      <c r="AKQ188" s="312"/>
      <c r="AKR188" s="312"/>
      <c r="AKS188" s="312"/>
      <c r="AKT188" s="312"/>
      <c r="AKU188" s="312"/>
      <c r="AKV188" s="312"/>
      <c r="AKW188" s="312"/>
      <c r="AKX188" s="312"/>
      <c r="AKY188" s="312"/>
      <c r="AKZ188" s="312"/>
      <c r="ALA188" s="312"/>
      <c r="ALB188" s="312"/>
      <c r="ALC188" s="312"/>
      <c r="ALD188" s="312"/>
      <c r="ALE188" s="312"/>
      <c r="ALF188" s="312"/>
      <c r="ALG188" s="312"/>
      <c r="ALH188" s="312"/>
      <c r="ALI188" s="312"/>
      <c r="ALJ188" s="312"/>
      <c r="ALK188" s="312"/>
      <c r="ALL188" s="312"/>
      <c r="ALM188" s="312"/>
      <c r="ALN188" s="312"/>
      <c r="ALO188" s="312"/>
      <c r="ALP188" s="312"/>
      <c r="ALQ188" s="312"/>
      <c r="ALR188" s="312"/>
      <c r="ALS188" s="312"/>
      <c r="ALT188" s="312"/>
      <c r="ALU188" s="312"/>
      <c r="ALV188" s="312"/>
      <c r="ALW188" s="312"/>
      <c r="ALX188" s="312"/>
      <c r="ALY188" s="312"/>
      <c r="ALZ188" s="312"/>
      <c r="AMA188" s="312"/>
      <c r="AMB188" s="312"/>
      <c r="AMC188" s="312"/>
      <c r="AMD188" s="312"/>
      <c r="AME188" s="312"/>
      <c r="AMF188" s="312"/>
      <c r="AMG188" s="312"/>
      <c r="AMH188" s="312"/>
      <c r="AMI188" s="312"/>
      <c r="AMJ188" s="312"/>
      <c r="AMK188" s="312"/>
      <c r="AML188" s="312"/>
      <c r="AMM188" s="312"/>
      <c r="AMN188" s="312"/>
      <c r="AMO188" s="312"/>
      <c r="AMP188" s="312"/>
      <c r="AMQ188" s="312"/>
      <c r="AMR188" s="312"/>
      <c r="AMS188" s="312"/>
      <c r="AMT188" s="312"/>
      <c r="AMU188" s="312"/>
      <c r="AMV188" s="312"/>
      <c r="AMW188" s="312"/>
      <c r="AMX188" s="312"/>
      <c r="AMY188" s="312"/>
      <c r="AMZ188" s="312"/>
      <c r="ANA188" s="312"/>
      <c r="ANB188" s="312"/>
      <c r="ANC188" s="312"/>
      <c r="AND188" s="312"/>
      <c r="ANE188" s="312"/>
      <c r="ANF188" s="312"/>
      <c r="ANG188" s="312"/>
      <c r="ANH188" s="312"/>
      <c r="ANI188" s="312"/>
      <c r="ANJ188" s="312"/>
      <c r="ANK188" s="312"/>
      <c r="ANL188" s="312"/>
      <c r="ANM188" s="312"/>
      <c r="ANN188" s="312"/>
      <c r="ANO188" s="312"/>
      <c r="ANP188" s="312"/>
      <c r="ANQ188" s="312"/>
      <c r="ANR188" s="312"/>
      <c r="ANS188" s="312"/>
      <c r="ANT188" s="312"/>
      <c r="ANU188" s="312"/>
      <c r="ANV188" s="312"/>
      <c r="ANW188" s="312"/>
      <c r="ANX188" s="312"/>
      <c r="ANY188" s="312"/>
      <c r="ANZ188" s="312"/>
      <c r="AOA188" s="312"/>
      <c r="AOB188" s="312"/>
      <c r="AOC188" s="312"/>
      <c r="AOD188" s="312"/>
      <c r="AOE188" s="312"/>
      <c r="AOF188" s="312"/>
      <c r="AOG188" s="312"/>
      <c r="AOH188" s="312"/>
      <c r="AOI188" s="312"/>
      <c r="AOJ188" s="312"/>
      <c r="AOK188" s="312"/>
      <c r="AOL188" s="312"/>
      <c r="AOM188" s="312"/>
      <c r="AON188" s="312"/>
      <c r="AOO188" s="312"/>
      <c r="AOP188" s="312"/>
      <c r="AOQ188" s="312"/>
      <c r="AOR188" s="312"/>
      <c r="AOS188" s="312"/>
      <c r="AOT188" s="312"/>
      <c r="AOU188" s="312"/>
      <c r="AOV188" s="312"/>
      <c r="AOW188" s="312"/>
      <c r="AOX188" s="312"/>
      <c r="AOY188" s="312"/>
      <c r="AOZ188" s="312"/>
      <c r="APA188" s="312"/>
      <c r="APB188" s="312"/>
      <c r="APC188" s="312"/>
      <c r="APD188" s="312"/>
      <c r="APE188" s="312"/>
      <c r="APF188" s="312"/>
      <c r="APG188" s="312"/>
      <c r="APH188" s="312"/>
      <c r="API188" s="312"/>
      <c r="APJ188" s="312"/>
      <c r="APK188" s="312"/>
      <c r="APL188" s="312"/>
      <c r="APM188" s="312"/>
      <c r="APN188" s="312"/>
      <c r="APO188" s="312"/>
      <c r="APP188" s="312"/>
      <c r="APQ188" s="312"/>
      <c r="APR188" s="312"/>
      <c r="APS188" s="312"/>
      <c r="APT188" s="312"/>
      <c r="APU188" s="312"/>
      <c r="APV188" s="312"/>
      <c r="APW188" s="312"/>
      <c r="APX188" s="312"/>
      <c r="APY188" s="312"/>
      <c r="APZ188" s="312"/>
      <c r="AQA188" s="312"/>
      <c r="AQB188" s="312"/>
      <c r="AQC188" s="312"/>
      <c r="AQD188" s="312"/>
      <c r="AQE188" s="312"/>
      <c r="AQF188" s="312"/>
      <c r="AQG188" s="312"/>
      <c r="AQH188" s="312"/>
      <c r="AQI188" s="312"/>
      <c r="AQJ188" s="312"/>
      <c r="AQK188" s="312"/>
      <c r="AQL188" s="312"/>
      <c r="AQM188" s="312"/>
      <c r="AQN188" s="312"/>
      <c r="AQO188" s="312"/>
      <c r="AQP188" s="312"/>
      <c r="AQQ188" s="312"/>
      <c r="AQR188" s="312"/>
      <c r="AQS188" s="312"/>
      <c r="AQT188" s="312"/>
      <c r="AQU188" s="312"/>
      <c r="AQV188" s="312"/>
      <c r="AQW188" s="312"/>
      <c r="AQX188" s="312"/>
      <c r="AQY188" s="312"/>
      <c r="AQZ188" s="312"/>
      <c r="ARA188" s="312"/>
      <c r="ARB188" s="312"/>
      <c r="ARC188" s="312"/>
      <c r="ARD188" s="312"/>
      <c r="ARE188" s="312"/>
      <c r="ARF188" s="312"/>
      <c r="ARG188" s="312"/>
      <c r="ARH188" s="312"/>
      <c r="ARI188" s="312"/>
      <c r="ARJ188" s="312"/>
      <c r="ARK188" s="312"/>
      <c r="ARL188" s="312"/>
      <c r="ARM188" s="312"/>
      <c r="ARN188" s="312"/>
      <c r="ARO188" s="312"/>
      <c r="ARP188" s="312"/>
      <c r="ARQ188" s="312"/>
      <c r="ARR188" s="312"/>
      <c r="ARS188" s="312"/>
      <c r="ART188" s="312"/>
      <c r="ARU188" s="312"/>
      <c r="ARV188" s="312"/>
      <c r="ARW188" s="312"/>
      <c r="ARX188" s="312"/>
      <c r="ARY188" s="312"/>
      <c r="ARZ188" s="312"/>
      <c r="ASA188" s="312"/>
      <c r="ASB188" s="312"/>
      <c r="ASC188" s="312"/>
      <c r="ASD188" s="312"/>
      <c r="ASE188" s="312"/>
      <c r="ASF188" s="312"/>
      <c r="ASG188" s="312"/>
      <c r="ASH188" s="312"/>
      <c r="ASI188" s="312"/>
      <c r="ASJ188" s="312"/>
      <c r="ASK188" s="312"/>
      <c r="ASL188" s="312"/>
      <c r="ASM188" s="312"/>
      <c r="ASN188" s="312"/>
      <c r="ASO188" s="312"/>
      <c r="ASP188" s="312"/>
      <c r="ASQ188" s="312"/>
      <c r="ASR188" s="312"/>
      <c r="ASS188" s="312"/>
      <c r="AST188" s="312"/>
      <c r="ASU188" s="312"/>
      <c r="ASV188" s="312"/>
      <c r="ASW188" s="312"/>
      <c r="ASX188" s="312"/>
      <c r="ASY188" s="312"/>
      <c r="ASZ188" s="312"/>
      <c r="ATA188" s="312"/>
      <c r="ATB188" s="312"/>
      <c r="ATC188" s="312"/>
      <c r="ATD188" s="312"/>
      <c r="ATE188" s="312"/>
      <c r="ATF188" s="312"/>
      <c r="ATG188" s="312"/>
      <c r="ATH188" s="312"/>
      <c r="ATI188" s="312"/>
      <c r="ATJ188" s="312"/>
      <c r="ATK188" s="312"/>
      <c r="ATL188" s="312"/>
      <c r="ATM188" s="312"/>
      <c r="ATN188" s="312"/>
      <c r="ATO188" s="312"/>
      <c r="ATP188" s="312"/>
      <c r="ATQ188" s="312"/>
      <c r="ATR188" s="312"/>
      <c r="ATS188" s="312"/>
      <c r="ATT188" s="312"/>
      <c r="ATU188" s="312"/>
      <c r="ATV188" s="312"/>
      <c r="ATW188" s="312"/>
      <c r="ATX188" s="312"/>
      <c r="ATY188" s="312"/>
      <c r="ATZ188" s="312"/>
      <c r="AUA188" s="312"/>
      <c r="AUB188" s="312"/>
      <c r="AUC188" s="312"/>
      <c r="AUD188" s="312"/>
      <c r="AUE188" s="312"/>
      <c r="AUF188" s="312"/>
      <c r="AUG188" s="312"/>
      <c r="AUH188" s="312"/>
      <c r="AUI188" s="312"/>
      <c r="AUJ188" s="312"/>
      <c r="AUK188" s="312"/>
      <c r="AUL188" s="312"/>
      <c r="AUM188" s="312"/>
      <c r="AUN188" s="312"/>
      <c r="AUO188" s="312"/>
      <c r="AUP188" s="312"/>
      <c r="AUQ188" s="312"/>
      <c r="AUR188" s="312"/>
      <c r="AUS188" s="312"/>
      <c r="AUT188" s="312"/>
      <c r="AUU188" s="312"/>
      <c r="AUV188" s="312"/>
      <c r="AUW188" s="312"/>
      <c r="AUX188" s="312"/>
      <c r="AUY188" s="312"/>
      <c r="AUZ188" s="312"/>
      <c r="AVA188" s="312"/>
      <c r="AVB188" s="312"/>
      <c r="AVC188" s="312"/>
      <c r="AVD188" s="312"/>
      <c r="AVE188" s="312"/>
      <c r="AVF188" s="312"/>
      <c r="AVG188" s="312"/>
      <c r="AVH188" s="312"/>
      <c r="AVI188" s="312"/>
      <c r="AVJ188" s="312"/>
      <c r="AVK188" s="312"/>
      <c r="AVL188" s="312"/>
      <c r="AVM188" s="312"/>
      <c r="AVN188" s="312"/>
      <c r="AVO188" s="312"/>
      <c r="AVP188" s="312"/>
      <c r="AVQ188" s="312"/>
      <c r="AVR188" s="312"/>
      <c r="AVS188" s="312"/>
      <c r="AVT188" s="312"/>
      <c r="AVU188" s="312"/>
      <c r="AVV188" s="312"/>
      <c r="AVW188" s="312"/>
      <c r="AVX188" s="312"/>
      <c r="AVY188" s="312"/>
      <c r="AVZ188" s="312"/>
      <c r="AWA188" s="312"/>
      <c r="AWB188" s="312"/>
      <c r="AWC188" s="312"/>
      <c r="AWD188" s="312"/>
      <c r="AWE188" s="312"/>
      <c r="AWF188" s="312"/>
      <c r="AWG188" s="312"/>
      <c r="AWH188" s="312"/>
      <c r="AWI188" s="312"/>
      <c r="AWJ188" s="312"/>
      <c r="AWK188" s="312"/>
      <c r="AWL188" s="312"/>
      <c r="AWM188" s="312"/>
      <c r="AWN188" s="312"/>
      <c r="AWO188" s="312"/>
      <c r="AWP188" s="312"/>
      <c r="AWQ188" s="312"/>
      <c r="AWR188" s="312"/>
      <c r="AWS188" s="312"/>
      <c r="AWT188" s="312"/>
      <c r="AWU188" s="312"/>
      <c r="AWV188" s="312"/>
      <c r="AWW188" s="312"/>
      <c r="AWX188" s="312"/>
      <c r="AWY188" s="312"/>
      <c r="AWZ188" s="312"/>
      <c r="AXA188" s="312"/>
      <c r="AXB188" s="312"/>
      <c r="AXC188" s="312"/>
      <c r="AXD188" s="312"/>
      <c r="AXE188" s="312"/>
      <c r="AXF188" s="312"/>
      <c r="AXG188" s="312"/>
      <c r="AXH188" s="312"/>
      <c r="AXI188" s="312"/>
      <c r="AXJ188" s="312"/>
      <c r="AXK188" s="312"/>
      <c r="AXL188" s="312"/>
      <c r="AXM188" s="312"/>
      <c r="AXN188" s="312"/>
      <c r="AXO188" s="312"/>
      <c r="AXP188" s="312"/>
      <c r="AXQ188" s="312"/>
      <c r="AXR188" s="312"/>
      <c r="AXS188" s="312"/>
      <c r="AXT188" s="312"/>
      <c r="AXU188" s="312"/>
      <c r="AXV188" s="312"/>
      <c r="AXW188" s="312"/>
      <c r="AXX188" s="312"/>
      <c r="AXY188" s="312"/>
      <c r="AXZ188" s="312"/>
      <c r="AYA188" s="312"/>
      <c r="AYB188" s="312"/>
      <c r="AYC188" s="312"/>
      <c r="AYD188" s="312"/>
      <c r="AYE188" s="312"/>
      <c r="AYF188" s="312"/>
      <c r="AYG188" s="312"/>
      <c r="AYH188" s="312"/>
      <c r="AYI188" s="312"/>
      <c r="AYJ188" s="312"/>
      <c r="AYK188" s="312"/>
      <c r="AYL188" s="312"/>
      <c r="AYM188" s="312"/>
      <c r="AYN188" s="312"/>
      <c r="AYO188" s="312"/>
      <c r="AYP188" s="312"/>
      <c r="AYQ188" s="312"/>
      <c r="AYR188" s="312"/>
      <c r="AYS188" s="312"/>
      <c r="AYT188" s="312"/>
      <c r="AYU188" s="312"/>
      <c r="AYV188" s="312"/>
      <c r="AYW188" s="312"/>
      <c r="AYX188" s="312"/>
      <c r="AYY188" s="312"/>
      <c r="AYZ188" s="312"/>
      <c r="AZA188" s="312"/>
      <c r="AZB188" s="312"/>
      <c r="AZC188" s="312"/>
      <c r="AZD188" s="312"/>
      <c r="AZE188" s="312"/>
      <c r="AZF188" s="312"/>
      <c r="AZG188" s="312"/>
      <c r="AZH188" s="312"/>
      <c r="AZI188" s="312"/>
      <c r="AZJ188" s="312"/>
      <c r="AZK188" s="312"/>
      <c r="AZL188" s="312"/>
      <c r="AZM188" s="312"/>
      <c r="AZN188" s="312"/>
      <c r="AZO188" s="312"/>
      <c r="AZP188" s="312"/>
      <c r="AZQ188" s="312"/>
      <c r="AZR188" s="312"/>
      <c r="AZS188" s="312"/>
      <c r="AZT188" s="312"/>
      <c r="AZU188" s="312"/>
      <c r="AZV188" s="312"/>
      <c r="AZW188" s="312"/>
      <c r="AZX188" s="312"/>
      <c r="AZY188" s="312"/>
      <c r="AZZ188" s="312"/>
      <c r="BAA188" s="312"/>
      <c r="BAB188" s="312"/>
      <c r="BAC188" s="312"/>
      <c r="BAD188" s="312"/>
      <c r="BAE188" s="312"/>
      <c r="BAF188" s="312"/>
      <c r="BAG188" s="312"/>
      <c r="BAH188" s="312"/>
      <c r="BAI188" s="312"/>
      <c r="BAJ188" s="312"/>
      <c r="BAK188" s="312"/>
      <c r="BAL188" s="312"/>
      <c r="BAM188" s="312"/>
      <c r="BAN188" s="312"/>
      <c r="BAO188" s="312"/>
      <c r="BAP188" s="312"/>
      <c r="BAQ188" s="312"/>
      <c r="BAR188" s="312"/>
      <c r="BAS188" s="312"/>
      <c r="BAT188" s="312"/>
      <c r="BAU188" s="312"/>
      <c r="BAV188" s="312"/>
      <c r="BAW188" s="312"/>
      <c r="BAX188" s="312"/>
      <c r="BAY188" s="312"/>
      <c r="BAZ188" s="312"/>
      <c r="BBA188" s="312"/>
      <c r="BBB188" s="312"/>
      <c r="BBC188" s="312"/>
      <c r="BBD188" s="312"/>
      <c r="BBE188" s="312"/>
      <c r="BBF188" s="312"/>
      <c r="BBG188" s="312"/>
      <c r="BBH188" s="312"/>
      <c r="BBI188" s="312"/>
      <c r="BBJ188" s="312"/>
      <c r="BBK188" s="312"/>
      <c r="BBL188" s="312"/>
      <c r="BBM188" s="312"/>
      <c r="BBN188" s="312"/>
      <c r="BBO188" s="312"/>
      <c r="BBP188" s="312"/>
      <c r="BBQ188" s="312"/>
      <c r="BBR188" s="312"/>
      <c r="BBS188" s="312"/>
      <c r="BBT188" s="312"/>
      <c r="BBU188" s="312"/>
      <c r="BBV188" s="312"/>
      <c r="BBW188" s="312"/>
      <c r="BBX188" s="312"/>
      <c r="BBY188" s="312"/>
      <c r="BBZ188" s="312"/>
      <c r="BCA188" s="312"/>
      <c r="BCB188" s="312"/>
      <c r="BCC188" s="312"/>
      <c r="BCD188" s="312"/>
      <c r="BCE188" s="312"/>
      <c r="BCF188" s="312"/>
      <c r="BCG188" s="312"/>
      <c r="BCH188" s="312"/>
      <c r="BCI188" s="312"/>
      <c r="BCJ188" s="312"/>
      <c r="BCK188" s="312"/>
      <c r="BCL188" s="312"/>
      <c r="BCM188" s="312"/>
      <c r="BCN188" s="312"/>
      <c r="BCO188" s="312"/>
      <c r="BCP188" s="312"/>
      <c r="BCQ188" s="312"/>
      <c r="BCR188" s="312"/>
      <c r="BCS188" s="312"/>
      <c r="BCT188" s="312"/>
      <c r="BCU188" s="312"/>
      <c r="BCV188" s="312"/>
      <c r="BCW188" s="312"/>
      <c r="BCX188" s="312"/>
      <c r="BCY188" s="312"/>
      <c r="BCZ188" s="312"/>
      <c r="BDA188" s="312"/>
      <c r="BDB188" s="312"/>
      <c r="BDC188" s="312"/>
      <c r="BDD188" s="312"/>
      <c r="BDE188" s="312"/>
      <c r="BDF188" s="312"/>
      <c r="BDG188" s="312"/>
      <c r="BDH188" s="312"/>
      <c r="BDI188" s="312"/>
      <c r="BDJ188" s="312"/>
      <c r="BDK188" s="312"/>
      <c r="BDL188" s="312"/>
      <c r="BDM188" s="312"/>
      <c r="BDN188" s="312"/>
      <c r="BDO188" s="312"/>
      <c r="BDP188" s="312"/>
      <c r="BDQ188" s="312"/>
      <c r="BDR188" s="312"/>
      <c r="BDS188" s="312"/>
      <c r="BDT188" s="312"/>
      <c r="BDU188" s="312"/>
      <c r="BDV188" s="312"/>
      <c r="BDW188" s="312"/>
      <c r="BDX188" s="312"/>
      <c r="BDY188" s="312"/>
      <c r="BDZ188" s="312"/>
      <c r="BEA188" s="312"/>
      <c r="BEB188" s="312"/>
      <c r="BEC188" s="312"/>
      <c r="BED188" s="312"/>
      <c r="BEE188" s="312"/>
      <c r="BEF188" s="312"/>
      <c r="BEG188" s="312"/>
      <c r="BEH188" s="312"/>
      <c r="BEI188" s="312"/>
      <c r="BEJ188" s="312"/>
      <c r="BEK188" s="312"/>
      <c r="BEL188" s="312"/>
      <c r="BEM188" s="312"/>
      <c r="BEN188" s="312"/>
      <c r="BEO188" s="312"/>
      <c r="BEP188" s="312"/>
      <c r="BEQ188" s="312"/>
      <c r="BER188" s="312"/>
      <c r="BES188" s="312"/>
      <c r="BET188" s="312"/>
      <c r="BEU188" s="312"/>
      <c r="BEV188" s="312"/>
      <c r="BEW188" s="312"/>
      <c r="BEX188" s="312"/>
      <c r="BEY188" s="312"/>
      <c r="BEZ188" s="312"/>
      <c r="BFA188" s="312"/>
      <c r="BFB188" s="312"/>
      <c r="BFC188" s="312"/>
      <c r="BFD188" s="312"/>
      <c r="BFE188" s="312"/>
      <c r="BFF188" s="312"/>
      <c r="BFG188" s="312"/>
      <c r="BFH188" s="312"/>
      <c r="BFI188" s="312"/>
      <c r="BFJ188" s="312"/>
      <c r="BFK188" s="312"/>
      <c r="BFL188" s="312"/>
      <c r="BFM188" s="312"/>
      <c r="BFN188" s="312"/>
      <c r="BFO188" s="312"/>
      <c r="BFP188" s="312"/>
      <c r="BFQ188" s="312"/>
      <c r="BFR188" s="312"/>
      <c r="BFS188" s="312"/>
      <c r="BFT188" s="312"/>
      <c r="BFU188" s="312"/>
      <c r="BFV188" s="312"/>
      <c r="BFW188" s="312"/>
      <c r="BFX188" s="312"/>
      <c r="BFY188" s="312"/>
      <c r="BFZ188" s="312"/>
      <c r="BGA188" s="312"/>
      <c r="BGB188" s="312"/>
      <c r="BGC188" s="312"/>
      <c r="BGD188" s="312"/>
      <c r="BGE188" s="312"/>
      <c r="BGF188" s="312"/>
      <c r="BGG188" s="312"/>
      <c r="BGH188" s="312"/>
      <c r="BGI188" s="312"/>
      <c r="BGJ188" s="312"/>
      <c r="BGK188" s="312"/>
      <c r="BGL188" s="312"/>
      <c r="BGM188" s="312"/>
      <c r="BGN188" s="312"/>
      <c r="BGO188" s="312"/>
      <c r="BGP188" s="312"/>
      <c r="BGQ188" s="312"/>
      <c r="BGR188" s="312"/>
      <c r="BGS188" s="312"/>
      <c r="BGT188" s="312"/>
      <c r="BGU188" s="312"/>
      <c r="BGV188" s="312"/>
      <c r="BGW188" s="312"/>
      <c r="BGX188" s="312"/>
      <c r="BGY188" s="312"/>
      <c r="BGZ188" s="312"/>
      <c r="BHA188" s="312"/>
      <c r="BHB188" s="312"/>
      <c r="BHC188" s="312"/>
      <c r="BHD188" s="312"/>
      <c r="BHE188" s="312"/>
      <c r="BHF188" s="312"/>
      <c r="BHG188" s="312"/>
      <c r="BHH188" s="312"/>
      <c r="BHI188" s="312"/>
      <c r="BHJ188" s="312"/>
      <c r="BHK188" s="312"/>
      <c r="BHL188" s="312"/>
      <c r="BHM188" s="312"/>
      <c r="BHN188" s="312"/>
      <c r="BHO188" s="312"/>
      <c r="BHP188" s="312"/>
      <c r="BHQ188" s="312"/>
      <c r="BHR188" s="312"/>
      <c r="BHS188" s="312"/>
      <c r="BHT188" s="312"/>
      <c r="BHU188" s="312"/>
      <c r="BHV188" s="312"/>
      <c r="BHW188" s="312"/>
      <c r="BHX188" s="312"/>
      <c r="BHY188" s="312"/>
      <c r="BHZ188" s="312"/>
      <c r="BIA188" s="312"/>
      <c r="BIB188" s="312"/>
      <c r="BIC188" s="312"/>
      <c r="BID188" s="312"/>
      <c r="BIE188" s="312"/>
      <c r="BIF188" s="312"/>
      <c r="BIG188" s="312"/>
      <c r="BIH188" s="312"/>
      <c r="BII188" s="312"/>
      <c r="BIJ188" s="312"/>
      <c r="BIK188" s="312"/>
      <c r="BIL188" s="312"/>
      <c r="BIM188" s="312"/>
      <c r="BIN188" s="312"/>
      <c r="BIO188" s="312"/>
      <c r="BIP188" s="312"/>
      <c r="BIQ188" s="312"/>
      <c r="BIR188" s="312"/>
      <c r="BIS188" s="312"/>
      <c r="BIT188" s="312"/>
      <c r="BIU188" s="312"/>
      <c r="BIV188" s="312"/>
      <c r="BIW188" s="312"/>
      <c r="BIX188" s="312"/>
      <c r="BIY188" s="312"/>
      <c r="BIZ188" s="312"/>
      <c r="BJA188" s="312"/>
      <c r="BJB188" s="312"/>
      <c r="BJC188" s="312"/>
      <c r="BJD188" s="312"/>
      <c r="BJE188" s="312"/>
      <c r="BJF188" s="312"/>
      <c r="BJG188" s="312"/>
      <c r="BJH188" s="312"/>
      <c r="BJI188" s="312"/>
      <c r="BJJ188" s="312"/>
      <c r="BJK188" s="312"/>
      <c r="BJL188" s="312"/>
      <c r="BJM188" s="312"/>
      <c r="BJN188" s="312"/>
      <c r="BJO188" s="312"/>
      <c r="BJP188" s="312"/>
      <c r="BJQ188" s="312"/>
      <c r="BJR188" s="312"/>
      <c r="BJS188" s="312"/>
      <c r="BJT188" s="312"/>
      <c r="BJU188" s="312"/>
      <c r="BJV188" s="312"/>
      <c r="BJW188" s="312"/>
      <c r="BJX188" s="312"/>
      <c r="BJY188" s="312"/>
      <c r="BJZ188" s="312"/>
      <c r="BKA188" s="312"/>
      <c r="BKB188" s="312"/>
      <c r="BKC188" s="312"/>
      <c r="BKD188" s="312"/>
      <c r="BKE188" s="312"/>
      <c r="BKF188" s="312"/>
      <c r="BKG188" s="312"/>
      <c r="BKH188" s="312"/>
      <c r="BKI188" s="312"/>
      <c r="BKJ188" s="312"/>
      <c r="BKK188" s="312"/>
      <c r="BKL188" s="312"/>
      <c r="BKM188" s="312"/>
      <c r="BKN188" s="312"/>
      <c r="BKO188" s="312"/>
      <c r="BKP188" s="312"/>
      <c r="BKQ188" s="312"/>
      <c r="BKR188" s="312"/>
      <c r="BKS188" s="312"/>
      <c r="BKT188" s="312"/>
      <c r="BKU188" s="312"/>
      <c r="BKV188" s="312"/>
      <c r="BKW188" s="312"/>
      <c r="BKX188" s="312"/>
      <c r="BKY188" s="312"/>
      <c r="BKZ188" s="312"/>
      <c r="BLA188" s="312"/>
      <c r="BLB188" s="312"/>
      <c r="BLC188" s="312"/>
      <c r="BLD188" s="312"/>
      <c r="BLE188" s="312"/>
      <c r="BLF188" s="312"/>
      <c r="BLG188" s="312"/>
      <c r="BLH188" s="312"/>
      <c r="BLI188" s="312"/>
      <c r="BLJ188" s="312"/>
      <c r="BLK188" s="312"/>
      <c r="BLL188" s="312"/>
      <c r="BLM188" s="312"/>
      <c r="BLN188" s="312"/>
      <c r="BLO188" s="312"/>
      <c r="BLP188" s="312"/>
      <c r="BLQ188" s="312"/>
      <c r="BLR188" s="312"/>
      <c r="BLS188" s="312"/>
      <c r="BLT188" s="312"/>
      <c r="BLU188" s="312"/>
      <c r="BLV188" s="312"/>
      <c r="BLW188" s="312"/>
      <c r="BLX188" s="312"/>
      <c r="BLY188" s="312"/>
      <c r="BLZ188" s="312"/>
      <c r="BMA188" s="312"/>
      <c r="BMB188" s="312"/>
      <c r="BMC188" s="312"/>
      <c r="BMD188" s="312"/>
      <c r="BME188" s="312"/>
      <c r="BMF188" s="312"/>
      <c r="BMG188" s="312"/>
      <c r="BMH188" s="312"/>
      <c r="BMI188" s="312"/>
      <c r="BMJ188" s="312"/>
      <c r="BMK188" s="312"/>
      <c r="BML188" s="312"/>
      <c r="BMM188" s="312"/>
      <c r="BMN188" s="312"/>
      <c r="BMO188" s="312"/>
      <c r="BMP188" s="312"/>
      <c r="BMQ188" s="312"/>
      <c r="BMR188" s="312"/>
      <c r="BMS188" s="312"/>
      <c r="BMT188" s="312"/>
      <c r="BMU188" s="312"/>
      <c r="BMV188" s="312"/>
      <c r="BMW188" s="312"/>
      <c r="BMX188" s="312"/>
      <c r="BMY188" s="312"/>
      <c r="BMZ188" s="312"/>
      <c r="BNA188" s="312"/>
      <c r="BNB188" s="312"/>
      <c r="BNC188" s="312"/>
      <c r="BND188" s="312"/>
      <c r="BNE188" s="312"/>
      <c r="BNF188" s="312"/>
      <c r="BNG188" s="312"/>
      <c r="BNH188" s="312"/>
      <c r="BNI188" s="312"/>
      <c r="BNJ188" s="312"/>
      <c r="BNK188" s="312"/>
      <c r="BNL188" s="312"/>
      <c r="BNM188" s="312"/>
      <c r="BNN188" s="312"/>
      <c r="BNO188" s="312"/>
      <c r="BNP188" s="312"/>
      <c r="BNQ188" s="312"/>
      <c r="BNR188" s="312"/>
      <c r="BNS188" s="312"/>
      <c r="BNT188" s="312"/>
      <c r="BNU188" s="312"/>
      <c r="BNV188" s="312"/>
      <c r="BNW188" s="312"/>
      <c r="BNX188" s="312"/>
      <c r="BNY188" s="312"/>
      <c r="BNZ188" s="312"/>
      <c r="BOA188" s="312"/>
      <c r="BOB188" s="312"/>
      <c r="BOC188" s="312"/>
      <c r="BOD188" s="312"/>
      <c r="BOE188" s="312"/>
      <c r="BOF188" s="312"/>
      <c r="BOG188" s="312"/>
      <c r="BOH188" s="312"/>
      <c r="BOI188" s="312"/>
      <c r="BOJ188" s="312"/>
      <c r="BOK188" s="312"/>
      <c r="BOL188" s="312"/>
      <c r="BOM188" s="312"/>
      <c r="BON188" s="312"/>
      <c r="BOO188" s="312"/>
      <c r="BOP188" s="312"/>
      <c r="BOQ188" s="312"/>
      <c r="BOR188" s="312"/>
      <c r="BOS188" s="312"/>
      <c r="BOT188" s="312"/>
      <c r="BOU188" s="312"/>
      <c r="BOV188" s="312"/>
      <c r="BOW188" s="312"/>
      <c r="BOX188" s="312"/>
      <c r="BOY188" s="312"/>
      <c r="BOZ188" s="312"/>
      <c r="BPA188" s="312"/>
      <c r="BPB188" s="312"/>
      <c r="BPC188" s="312"/>
      <c r="BPD188" s="312"/>
      <c r="BPE188" s="312"/>
      <c r="BPF188" s="312"/>
      <c r="BPG188" s="312"/>
      <c r="BPH188" s="312"/>
      <c r="BPI188" s="312"/>
      <c r="BPJ188" s="312"/>
      <c r="BPK188" s="312"/>
      <c r="BPL188" s="312"/>
      <c r="BPM188" s="312"/>
      <c r="BPN188" s="312"/>
      <c r="BPO188" s="312"/>
      <c r="BPP188" s="312"/>
      <c r="BPQ188" s="312"/>
      <c r="BPR188" s="312"/>
      <c r="BPS188" s="312"/>
      <c r="BPT188" s="312"/>
      <c r="BPU188" s="312"/>
      <c r="BPV188" s="312"/>
      <c r="BPW188" s="312"/>
      <c r="BPX188" s="312"/>
      <c r="BPY188" s="312"/>
      <c r="BPZ188" s="312"/>
      <c r="BQA188" s="312"/>
      <c r="BQB188" s="312"/>
      <c r="BQC188" s="312"/>
      <c r="BQD188" s="312"/>
      <c r="BQE188" s="312"/>
      <c r="BQF188" s="312"/>
      <c r="BQG188" s="312"/>
      <c r="BQH188" s="312"/>
      <c r="BQI188" s="312"/>
      <c r="BQJ188" s="312"/>
      <c r="BQK188" s="312"/>
      <c r="BQL188" s="312"/>
      <c r="BQM188" s="312"/>
      <c r="BQN188" s="312"/>
      <c r="BQO188" s="312"/>
      <c r="BQP188" s="312"/>
      <c r="BQQ188" s="312"/>
      <c r="BQR188" s="312"/>
      <c r="BQS188" s="312"/>
      <c r="BQT188" s="312"/>
      <c r="BQU188" s="312"/>
      <c r="BQV188" s="312"/>
      <c r="BQW188" s="312"/>
      <c r="BQX188" s="312"/>
      <c r="BQY188" s="312"/>
      <c r="BQZ188" s="312"/>
      <c r="BRA188" s="312"/>
      <c r="BRB188" s="312"/>
      <c r="BRC188" s="312"/>
      <c r="BRD188" s="312"/>
      <c r="BRE188" s="312"/>
      <c r="BRF188" s="312"/>
      <c r="BRG188" s="312"/>
      <c r="BRH188" s="312"/>
      <c r="BRI188" s="312"/>
      <c r="BRJ188" s="312"/>
      <c r="BRK188" s="312"/>
      <c r="BRL188" s="312"/>
      <c r="BRM188" s="312"/>
      <c r="BRN188" s="312"/>
      <c r="BRO188" s="312"/>
      <c r="BRP188" s="312"/>
      <c r="BRQ188" s="312"/>
      <c r="BRR188" s="312"/>
      <c r="BRS188" s="312"/>
      <c r="BRT188" s="312"/>
      <c r="BRU188" s="312"/>
      <c r="BRV188" s="312"/>
      <c r="BRW188" s="312"/>
      <c r="BRX188" s="312"/>
      <c r="BRY188" s="312"/>
      <c r="BRZ188" s="312"/>
      <c r="BSA188" s="312"/>
      <c r="BSB188" s="312"/>
      <c r="BSC188" s="312"/>
      <c r="BSD188" s="312"/>
      <c r="BSE188" s="312"/>
      <c r="BSF188" s="312"/>
      <c r="BSG188" s="312"/>
      <c r="BSH188" s="312"/>
      <c r="BSI188" s="312"/>
      <c r="BSJ188" s="312"/>
      <c r="BSK188" s="312"/>
      <c r="BSL188" s="312"/>
      <c r="BSM188" s="312"/>
      <c r="BSN188" s="312"/>
      <c r="BSO188" s="312"/>
      <c r="BSP188" s="312"/>
      <c r="BSQ188" s="312"/>
      <c r="BSR188" s="312"/>
      <c r="BSS188" s="312"/>
      <c r="BST188" s="312"/>
      <c r="BSU188" s="312"/>
      <c r="BSV188" s="312"/>
      <c r="BSW188" s="312"/>
      <c r="BSX188" s="312"/>
      <c r="BSY188" s="312"/>
      <c r="BSZ188" s="312"/>
      <c r="BTA188" s="312"/>
      <c r="BTB188" s="312"/>
      <c r="BTC188" s="312"/>
      <c r="BTD188" s="312"/>
      <c r="BTE188" s="312"/>
      <c r="BTF188" s="312"/>
      <c r="BTG188" s="312"/>
      <c r="BTH188" s="312"/>
      <c r="BTI188" s="312"/>
      <c r="BTJ188" s="312"/>
      <c r="BTK188" s="312"/>
      <c r="BTL188" s="312"/>
      <c r="BTM188" s="312"/>
      <c r="BTN188" s="312"/>
      <c r="BTO188" s="312"/>
      <c r="BTP188" s="312"/>
      <c r="BTQ188" s="312"/>
      <c r="BTR188" s="312"/>
      <c r="BTS188" s="312"/>
      <c r="BTT188" s="312"/>
      <c r="BTU188" s="312"/>
      <c r="BTV188" s="312"/>
      <c r="BTW188" s="312"/>
      <c r="BTX188" s="312"/>
      <c r="BTY188" s="312"/>
      <c r="BTZ188" s="312"/>
      <c r="BUA188" s="312"/>
      <c r="BUB188" s="312"/>
      <c r="BUC188" s="312"/>
      <c r="BUD188" s="312"/>
      <c r="BUE188" s="312"/>
      <c r="BUF188" s="312"/>
      <c r="BUG188" s="312"/>
      <c r="BUH188" s="312"/>
      <c r="BUI188" s="312"/>
      <c r="BUJ188" s="312"/>
      <c r="BUK188" s="312"/>
      <c r="BUL188" s="312"/>
      <c r="BUM188" s="312"/>
      <c r="BUN188" s="312"/>
      <c r="BUO188" s="312"/>
      <c r="BUP188" s="312"/>
      <c r="BUQ188" s="312"/>
      <c r="BUR188" s="312"/>
      <c r="BUS188" s="312"/>
      <c r="BUT188" s="312"/>
      <c r="BUU188" s="312"/>
      <c r="BUV188" s="312"/>
      <c r="BUW188" s="312"/>
      <c r="BUX188" s="312"/>
      <c r="BUY188" s="312"/>
      <c r="BUZ188" s="312"/>
      <c r="BVA188" s="312"/>
      <c r="BVB188" s="312"/>
      <c r="BVC188" s="312"/>
      <c r="BVD188" s="312"/>
      <c r="BVE188" s="312"/>
      <c r="BVF188" s="312"/>
      <c r="BVG188" s="312"/>
      <c r="BVH188" s="312"/>
      <c r="BVI188" s="312"/>
      <c r="BVJ188" s="312"/>
      <c r="BVK188" s="312"/>
      <c r="BVL188" s="312"/>
      <c r="BVM188" s="312"/>
      <c r="BVN188" s="312"/>
      <c r="BVO188" s="312"/>
      <c r="BVP188" s="312"/>
      <c r="BVQ188" s="312"/>
      <c r="BVR188" s="312"/>
      <c r="BVS188" s="312"/>
      <c r="BVT188" s="312"/>
      <c r="BVU188" s="312"/>
      <c r="BVV188" s="312"/>
      <c r="BVW188" s="312"/>
      <c r="BVX188" s="312"/>
      <c r="BVY188" s="312"/>
      <c r="BVZ188" s="312"/>
      <c r="BWA188" s="312"/>
      <c r="BWB188" s="312"/>
      <c r="BWC188" s="312"/>
      <c r="BWD188" s="312"/>
      <c r="BWE188" s="312"/>
      <c r="BWF188" s="312"/>
      <c r="BWG188" s="312"/>
      <c r="BWH188" s="312"/>
      <c r="BWI188" s="312"/>
      <c r="BWJ188" s="312"/>
      <c r="BWK188" s="312"/>
      <c r="BWL188" s="312"/>
      <c r="BWM188" s="312"/>
      <c r="BWN188" s="312"/>
      <c r="BWO188" s="312"/>
      <c r="BWP188" s="312"/>
      <c r="BWQ188" s="312"/>
      <c r="BWR188" s="312"/>
      <c r="BWS188" s="312"/>
      <c r="BWT188" s="312"/>
      <c r="BWU188" s="312"/>
      <c r="BWV188" s="312"/>
      <c r="BWW188" s="312"/>
      <c r="BWX188" s="312"/>
      <c r="BWY188" s="312"/>
      <c r="BWZ188" s="312"/>
      <c r="BXA188" s="312"/>
      <c r="BXB188" s="312"/>
      <c r="BXC188" s="312"/>
      <c r="BXD188" s="312"/>
      <c r="BXE188" s="312"/>
      <c r="BXF188" s="312"/>
      <c r="BXG188" s="312"/>
      <c r="BXH188" s="312"/>
      <c r="BXI188" s="312"/>
      <c r="BXJ188" s="312"/>
      <c r="BXK188" s="312"/>
      <c r="BXL188" s="312"/>
      <c r="BXM188" s="312"/>
      <c r="BXN188" s="312"/>
      <c r="BXO188" s="312"/>
      <c r="BXP188" s="312"/>
      <c r="BXQ188" s="312"/>
      <c r="BXR188" s="312"/>
      <c r="BXS188" s="312"/>
      <c r="BXT188" s="312"/>
      <c r="BXU188" s="312"/>
      <c r="BXV188" s="312"/>
      <c r="BXW188" s="312"/>
      <c r="BXX188" s="312"/>
      <c r="BXY188" s="312"/>
      <c r="BXZ188" s="312"/>
      <c r="BYA188" s="312"/>
      <c r="BYB188" s="312"/>
      <c r="BYC188" s="312"/>
      <c r="BYD188" s="312"/>
      <c r="BYE188" s="312"/>
      <c r="BYF188" s="312"/>
      <c r="BYG188" s="312"/>
      <c r="BYH188" s="312"/>
      <c r="BYI188" s="312"/>
      <c r="BYJ188" s="312"/>
      <c r="BYK188" s="312"/>
      <c r="BYL188" s="312"/>
      <c r="BYM188" s="312"/>
      <c r="BYN188" s="312"/>
      <c r="BYO188" s="312"/>
      <c r="BYP188" s="312"/>
      <c r="BYQ188" s="312"/>
      <c r="BYR188" s="312"/>
      <c r="BYS188" s="312"/>
      <c r="BYT188" s="312"/>
      <c r="BYU188" s="312"/>
      <c r="BYV188" s="312"/>
      <c r="BYW188" s="312"/>
      <c r="BYX188" s="312"/>
      <c r="BYY188" s="312"/>
      <c r="BYZ188" s="312"/>
      <c r="BZA188" s="312"/>
      <c r="BZB188" s="312"/>
      <c r="BZC188" s="312"/>
      <c r="BZD188" s="312"/>
      <c r="BZE188" s="312"/>
      <c r="BZF188" s="312"/>
      <c r="BZG188" s="312"/>
      <c r="BZH188" s="312"/>
      <c r="BZI188" s="312"/>
      <c r="BZJ188" s="312"/>
      <c r="BZK188" s="312"/>
      <c r="BZL188" s="312"/>
      <c r="BZM188" s="312"/>
      <c r="BZN188" s="312"/>
      <c r="BZO188" s="312"/>
      <c r="BZP188" s="312"/>
      <c r="BZQ188" s="312"/>
      <c r="BZR188" s="312"/>
      <c r="BZS188" s="312"/>
      <c r="BZT188" s="312"/>
      <c r="BZU188" s="312"/>
      <c r="BZV188" s="312"/>
      <c r="BZW188" s="312"/>
      <c r="BZX188" s="312"/>
      <c r="BZY188" s="312"/>
      <c r="BZZ188" s="312"/>
      <c r="CAA188" s="312"/>
      <c r="CAB188" s="312"/>
      <c r="CAC188" s="312"/>
      <c r="CAD188" s="312"/>
      <c r="CAE188" s="312"/>
      <c r="CAF188" s="312"/>
      <c r="CAG188" s="312"/>
      <c r="CAH188" s="312"/>
      <c r="CAI188" s="312"/>
      <c r="CAJ188" s="312"/>
      <c r="CAK188" s="312"/>
      <c r="CAL188" s="312"/>
      <c r="CAM188" s="312"/>
      <c r="CAN188" s="312"/>
      <c r="CAO188" s="312"/>
      <c r="CAP188" s="312"/>
      <c r="CAQ188" s="312"/>
      <c r="CAR188" s="312"/>
      <c r="CAS188" s="312"/>
      <c r="CAT188" s="312"/>
      <c r="CAU188" s="312"/>
      <c r="CAV188" s="312"/>
      <c r="CAW188" s="312"/>
      <c r="CAX188" s="312"/>
      <c r="CAY188" s="312"/>
      <c r="CAZ188" s="312"/>
      <c r="CBA188" s="312"/>
      <c r="CBB188" s="312"/>
      <c r="CBC188" s="312"/>
      <c r="CBD188" s="312"/>
      <c r="CBE188" s="312"/>
      <c r="CBF188" s="312"/>
      <c r="CBG188" s="312"/>
      <c r="CBH188" s="312"/>
      <c r="CBI188" s="312"/>
      <c r="CBJ188" s="312"/>
      <c r="CBK188" s="312"/>
      <c r="CBL188" s="312"/>
      <c r="CBM188" s="312"/>
      <c r="CBN188" s="312"/>
      <c r="CBO188" s="312"/>
      <c r="CBP188" s="312"/>
      <c r="CBQ188" s="312"/>
      <c r="CBR188" s="312"/>
      <c r="CBS188" s="312"/>
      <c r="CBT188" s="312"/>
      <c r="CBU188" s="312"/>
      <c r="CBV188" s="312"/>
      <c r="CBW188" s="312"/>
      <c r="CBX188" s="312"/>
      <c r="CBY188" s="312"/>
      <c r="CBZ188" s="312"/>
      <c r="CCA188" s="312"/>
      <c r="CCB188" s="312"/>
      <c r="CCC188" s="312"/>
      <c r="CCD188" s="312"/>
      <c r="CCE188" s="312"/>
      <c r="CCF188" s="312"/>
      <c r="CCG188" s="312"/>
      <c r="CCH188" s="312"/>
      <c r="CCI188" s="312"/>
      <c r="CCJ188" s="312"/>
      <c r="CCK188" s="312"/>
      <c r="CCL188" s="312"/>
      <c r="CCM188" s="312"/>
      <c r="CCN188" s="312"/>
      <c r="CCO188" s="312"/>
      <c r="CCP188" s="312"/>
      <c r="CCQ188" s="312"/>
      <c r="CCR188" s="312"/>
      <c r="CCS188" s="312"/>
      <c r="CCT188" s="312"/>
      <c r="CCU188" s="312"/>
      <c r="CCV188" s="312"/>
      <c r="CCW188" s="312"/>
      <c r="CCX188" s="312"/>
      <c r="CCY188" s="312"/>
      <c r="CCZ188" s="312"/>
      <c r="CDA188" s="312"/>
      <c r="CDB188" s="312"/>
      <c r="CDC188" s="312"/>
      <c r="CDD188" s="312"/>
      <c r="CDE188" s="312"/>
      <c r="CDF188" s="312"/>
      <c r="CDG188" s="312"/>
      <c r="CDH188" s="312"/>
      <c r="CDI188" s="312"/>
      <c r="CDJ188" s="312"/>
      <c r="CDK188" s="312"/>
      <c r="CDL188" s="312"/>
      <c r="CDM188" s="312"/>
      <c r="CDN188" s="312"/>
      <c r="CDO188" s="312"/>
      <c r="CDP188" s="312"/>
      <c r="CDQ188" s="312"/>
      <c r="CDR188" s="312"/>
      <c r="CDS188" s="312"/>
      <c r="CDT188" s="312"/>
      <c r="CDU188" s="312"/>
      <c r="CDV188" s="312"/>
      <c r="CDW188" s="312"/>
      <c r="CDX188" s="312"/>
      <c r="CDY188" s="312"/>
      <c r="CDZ188" s="312"/>
      <c r="CEA188" s="312"/>
      <c r="CEB188" s="312"/>
      <c r="CEC188" s="312"/>
      <c r="CED188" s="312"/>
      <c r="CEE188" s="312"/>
      <c r="CEF188" s="312"/>
      <c r="CEG188" s="312"/>
      <c r="CEH188" s="312"/>
      <c r="CEI188" s="312"/>
      <c r="CEJ188" s="312"/>
      <c r="CEK188" s="312"/>
      <c r="CEL188" s="312"/>
      <c r="CEM188" s="312"/>
      <c r="CEN188" s="312"/>
      <c r="CEO188" s="312"/>
      <c r="CEP188" s="312"/>
      <c r="CEQ188" s="312"/>
      <c r="CER188" s="312"/>
      <c r="CES188" s="312"/>
      <c r="CET188" s="312"/>
      <c r="CEU188" s="312"/>
      <c r="CEV188" s="312"/>
      <c r="CEW188" s="312"/>
      <c r="CEX188" s="312"/>
      <c r="CEY188" s="312"/>
      <c r="CEZ188" s="312"/>
      <c r="CFA188" s="312"/>
      <c r="CFB188" s="312"/>
      <c r="CFC188" s="312"/>
      <c r="CFD188" s="312"/>
      <c r="CFE188" s="312"/>
      <c r="CFF188" s="312"/>
      <c r="CFG188" s="312"/>
      <c r="CFH188" s="312"/>
      <c r="CFI188" s="312"/>
      <c r="CFJ188" s="312"/>
      <c r="CFK188" s="312"/>
      <c r="CFL188" s="312"/>
      <c r="CFM188" s="312"/>
      <c r="CFN188" s="312"/>
      <c r="CFO188" s="312"/>
      <c r="CFP188" s="312"/>
      <c r="CFQ188" s="312"/>
      <c r="CFR188" s="312"/>
      <c r="CFS188" s="312"/>
      <c r="CFT188" s="312"/>
      <c r="CFU188" s="312"/>
      <c r="CFV188" s="312"/>
      <c r="CFW188" s="312"/>
      <c r="CFX188" s="312"/>
      <c r="CFY188" s="312"/>
      <c r="CFZ188" s="312"/>
      <c r="CGA188" s="312"/>
      <c r="CGB188" s="312"/>
      <c r="CGC188" s="312"/>
      <c r="CGD188" s="312"/>
      <c r="CGE188" s="312"/>
      <c r="CGF188" s="312"/>
      <c r="CGG188" s="312"/>
      <c r="CGH188" s="312"/>
      <c r="CGI188" s="312"/>
      <c r="CGJ188" s="312"/>
      <c r="CGK188" s="312"/>
      <c r="CGL188" s="312"/>
      <c r="CGM188" s="312"/>
      <c r="CGN188" s="312"/>
      <c r="CGO188" s="312"/>
      <c r="CGP188" s="312"/>
      <c r="CGQ188" s="312"/>
      <c r="CGR188" s="312"/>
      <c r="CGS188" s="312"/>
      <c r="CGT188" s="312"/>
      <c r="CGU188" s="312"/>
      <c r="CGV188" s="312"/>
      <c r="CGW188" s="312"/>
      <c r="CGX188" s="312"/>
      <c r="CGY188" s="312"/>
      <c r="CGZ188" s="312"/>
      <c r="CHA188" s="312"/>
      <c r="CHB188" s="312"/>
      <c r="CHC188" s="312"/>
      <c r="CHD188" s="312"/>
      <c r="CHE188" s="312"/>
      <c r="CHF188" s="312"/>
      <c r="CHG188" s="312"/>
      <c r="CHH188" s="312"/>
      <c r="CHI188" s="312"/>
      <c r="CHJ188" s="312"/>
      <c r="CHK188" s="312"/>
      <c r="CHL188" s="312"/>
      <c r="CHM188" s="312"/>
      <c r="CHN188" s="312"/>
      <c r="CHO188" s="312"/>
      <c r="CHP188" s="312"/>
      <c r="CHQ188" s="312"/>
      <c r="CHR188" s="312"/>
      <c r="CHS188" s="312"/>
      <c r="CHT188" s="312"/>
      <c r="CHU188" s="312"/>
      <c r="CHV188" s="312"/>
      <c r="CHW188" s="312"/>
      <c r="CHX188" s="312"/>
      <c r="CHY188" s="312"/>
      <c r="CHZ188" s="312"/>
      <c r="CIA188" s="312"/>
      <c r="CIB188" s="312"/>
      <c r="CIC188" s="312"/>
      <c r="CID188" s="312"/>
      <c r="CIE188" s="312"/>
      <c r="CIF188" s="312"/>
      <c r="CIG188" s="312"/>
      <c r="CIH188" s="312"/>
      <c r="CII188" s="312"/>
      <c r="CIJ188" s="312"/>
      <c r="CIK188" s="312"/>
      <c r="CIL188" s="312"/>
      <c r="CIM188" s="312"/>
      <c r="CIN188" s="312"/>
      <c r="CIO188" s="312"/>
      <c r="CIP188" s="312"/>
      <c r="CIQ188" s="312"/>
      <c r="CIR188" s="312"/>
      <c r="CIS188" s="312"/>
      <c r="CIT188" s="312"/>
      <c r="CIU188" s="312"/>
      <c r="CIV188" s="312"/>
      <c r="CIW188" s="312"/>
      <c r="CIX188" s="312"/>
      <c r="CIY188" s="312"/>
      <c r="CIZ188" s="312"/>
      <c r="CJA188" s="312"/>
      <c r="CJB188" s="312"/>
      <c r="CJC188" s="312"/>
      <c r="CJD188" s="312"/>
      <c r="CJE188" s="312"/>
      <c r="CJF188" s="312"/>
      <c r="CJG188" s="312"/>
      <c r="CJH188" s="312"/>
      <c r="CJI188" s="312"/>
      <c r="CJJ188" s="312"/>
      <c r="CJK188" s="312"/>
      <c r="CJL188" s="312"/>
      <c r="CJM188" s="312"/>
      <c r="CJN188" s="312"/>
      <c r="CJO188" s="312"/>
      <c r="CJP188" s="312"/>
      <c r="CJQ188" s="312"/>
      <c r="CJR188" s="312"/>
      <c r="CJS188" s="312"/>
      <c r="CJT188" s="312"/>
      <c r="CJU188" s="312"/>
      <c r="CJV188" s="312"/>
      <c r="CJW188" s="312"/>
      <c r="CJX188" s="312"/>
      <c r="CJY188" s="312"/>
      <c r="CJZ188" s="312"/>
      <c r="CKA188" s="312"/>
      <c r="CKB188" s="312"/>
      <c r="CKC188" s="312"/>
      <c r="CKD188" s="312"/>
      <c r="CKE188" s="312"/>
      <c r="CKF188" s="312"/>
      <c r="CKG188" s="312"/>
      <c r="CKH188" s="312"/>
      <c r="CKI188" s="312"/>
      <c r="CKJ188" s="312"/>
      <c r="CKK188" s="312"/>
      <c r="CKL188" s="312"/>
      <c r="CKM188" s="312"/>
      <c r="CKN188" s="312"/>
      <c r="CKO188" s="312"/>
      <c r="CKP188" s="312"/>
      <c r="CKQ188" s="312"/>
      <c r="CKR188" s="312"/>
      <c r="CKS188" s="312"/>
      <c r="CKT188" s="312"/>
      <c r="CKU188" s="312"/>
      <c r="CKV188" s="312"/>
      <c r="CKW188" s="312"/>
      <c r="CKX188" s="312"/>
      <c r="CKY188" s="312"/>
      <c r="CKZ188" s="312"/>
      <c r="CLA188" s="312"/>
      <c r="CLB188" s="312"/>
      <c r="CLC188" s="312"/>
      <c r="CLD188" s="312"/>
      <c r="CLE188" s="312"/>
      <c r="CLF188" s="312"/>
      <c r="CLG188" s="312"/>
      <c r="CLH188" s="312"/>
      <c r="CLI188" s="312"/>
      <c r="CLJ188" s="312"/>
      <c r="CLK188" s="312"/>
      <c r="CLL188" s="312"/>
      <c r="CLM188" s="312"/>
      <c r="CLN188" s="312"/>
      <c r="CLO188" s="312"/>
      <c r="CLP188" s="312"/>
      <c r="CLQ188" s="312"/>
      <c r="CLR188" s="312"/>
      <c r="CLS188" s="312"/>
      <c r="CLT188" s="312"/>
      <c r="CLU188" s="312"/>
      <c r="CLV188" s="312"/>
      <c r="CLW188" s="312"/>
      <c r="CLX188" s="312"/>
      <c r="CLY188" s="312"/>
      <c r="CLZ188" s="312"/>
      <c r="CMA188" s="312"/>
      <c r="CMB188" s="312"/>
      <c r="CMC188" s="312"/>
      <c r="CMD188" s="312"/>
      <c r="CME188" s="312"/>
      <c r="CMF188" s="312"/>
      <c r="CMG188" s="312"/>
      <c r="CMH188" s="312"/>
      <c r="CMI188" s="312"/>
      <c r="CMJ188" s="312"/>
      <c r="CMK188" s="312"/>
      <c r="CML188" s="312"/>
      <c r="CMM188" s="312"/>
      <c r="CMN188" s="312"/>
      <c r="CMO188" s="312"/>
      <c r="CMP188" s="312"/>
      <c r="CMQ188" s="312"/>
      <c r="CMR188" s="312"/>
      <c r="CMS188" s="312"/>
      <c r="CMT188" s="312"/>
      <c r="CMU188" s="312"/>
      <c r="CMV188" s="312"/>
      <c r="CMW188" s="312"/>
      <c r="CMX188" s="312"/>
      <c r="CMY188" s="312"/>
      <c r="CMZ188" s="312"/>
      <c r="CNA188" s="312"/>
      <c r="CNB188" s="312"/>
      <c r="CNC188" s="312"/>
      <c r="CND188" s="312"/>
      <c r="CNE188" s="312"/>
      <c r="CNF188" s="312"/>
      <c r="CNG188" s="312"/>
      <c r="CNH188" s="312"/>
      <c r="CNI188" s="312"/>
      <c r="CNJ188" s="312"/>
      <c r="CNK188" s="312"/>
      <c r="CNL188" s="312"/>
      <c r="CNM188" s="312"/>
      <c r="CNN188" s="312"/>
      <c r="CNO188" s="312"/>
      <c r="CNP188" s="312"/>
      <c r="CNQ188" s="312"/>
      <c r="CNR188" s="312"/>
      <c r="CNS188" s="312"/>
      <c r="CNT188" s="312"/>
      <c r="CNU188" s="312"/>
      <c r="CNV188" s="312"/>
      <c r="CNW188" s="312"/>
      <c r="CNX188" s="312"/>
      <c r="CNY188" s="312"/>
      <c r="CNZ188" s="312"/>
      <c r="COA188" s="312"/>
      <c r="COB188" s="312"/>
      <c r="COC188" s="312"/>
      <c r="COD188" s="312"/>
      <c r="COE188" s="312"/>
      <c r="COF188" s="312"/>
      <c r="COG188" s="312"/>
      <c r="COH188" s="312"/>
      <c r="COI188" s="312"/>
      <c r="COJ188" s="312"/>
      <c r="COK188" s="312"/>
      <c r="COL188" s="312"/>
      <c r="COM188" s="312"/>
      <c r="CON188" s="312"/>
      <c r="COO188" s="312"/>
      <c r="COP188" s="312"/>
      <c r="COQ188" s="312"/>
      <c r="COR188" s="312"/>
      <c r="COS188" s="312"/>
      <c r="COT188" s="312"/>
      <c r="COU188" s="312"/>
      <c r="COV188" s="312"/>
      <c r="COW188" s="312"/>
      <c r="COX188" s="312"/>
      <c r="COY188" s="312"/>
      <c r="COZ188" s="312"/>
      <c r="CPA188" s="312"/>
      <c r="CPB188" s="312"/>
      <c r="CPC188" s="312"/>
      <c r="CPD188" s="312"/>
      <c r="CPE188" s="312"/>
      <c r="CPF188" s="312"/>
      <c r="CPG188" s="312"/>
      <c r="CPH188" s="312"/>
      <c r="CPI188" s="312"/>
      <c r="CPJ188" s="312"/>
      <c r="CPK188" s="312"/>
      <c r="CPL188" s="312"/>
      <c r="CPM188" s="312"/>
      <c r="CPN188" s="312"/>
      <c r="CPO188" s="312"/>
      <c r="CPP188" s="312"/>
      <c r="CPQ188" s="312"/>
      <c r="CPR188" s="312"/>
      <c r="CPS188" s="312"/>
      <c r="CPT188" s="312"/>
      <c r="CPU188" s="312"/>
      <c r="CPV188" s="312"/>
      <c r="CPW188" s="312"/>
      <c r="CPX188" s="312"/>
      <c r="CPY188" s="312"/>
      <c r="CPZ188" s="312"/>
      <c r="CQA188" s="312"/>
      <c r="CQB188" s="312"/>
      <c r="CQC188" s="312"/>
      <c r="CQD188" s="312"/>
      <c r="CQE188" s="312"/>
      <c r="CQF188" s="312"/>
      <c r="CQG188" s="312"/>
      <c r="CQH188" s="312"/>
      <c r="CQI188" s="312"/>
      <c r="CQJ188" s="312"/>
      <c r="CQK188" s="312"/>
      <c r="CQL188" s="312"/>
      <c r="CQM188" s="312"/>
      <c r="CQN188" s="312"/>
      <c r="CQO188" s="312"/>
      <c r="CQP188" s="312"/>
      <c r="CQQ188" s="312"/>
      <c r="CQR188" s="312"/>
      <c r="CQS188" s="312"/>
      <c r="CQT188" s="312"/>
      <c r="CQU188" s="312"/>
      <c r="CQV188" s="312"/>
      <c r="CQW188" s="312"/>
      <c r="CQX188" s="312"/>
      <c r="CQY188" s="312"/>
      <c r="CQZ188" s="312"/>
      <c r="CRA188" s="312"/>
      <c r="CRB188" s="312"/>
      <c r="CRC188" s="312"/>
      <c r="CRD188" s="312"/>
      <c r="CRE188" s="312"/>
      <c r="CRF188" s="312"/>
      <c r="CRG188" s="312"/>
      <c r="CRH188" s="312"/>
      <c r="CRI188" s="312"/>
      <c r="CRJ188" s="312"/>
      <c r="CRK188" s="312"/>
      <c r="CRL188" s="312"/>
      <c r="CRM188" s="312"/>
      <c r="CRN188" s="312"/>
      <c r="CRO188" s="312"/>
      <c r="CRP188" s="312"/>
      <c r="CRQ188" s="312"/>
      <c r="CRR188" s="312"/>
      <c r="CRS188" s="312"/>
      <c r="CRT188" s="312"/>
      <c r="CRU188" s="312"/>
      <c r="CRV188" s="312"/>
      <c r="CRW188" s="312"/>
      <c r="CRX188" s="312"/>
      <c r="CRY188" s="312"/>
      <c r="CRZ188" s="312"/>
      <c r="CSA188" s="312"/>
      <c r="CSB188" s="312"/>
      <c r="CSC188" s="312"/>
      <c r="CSD188" s="312"/>
      <c r="CSE188" s="312"/>
      <c r="CSF188" s="312"/>
      <c r="CSG188" s="312"/>
      <c r="CSH188" s="312"/>
      <c r="CSI188" s="312"/>
      <c r="CSJ188" s="312"/>
      <c r="CSK188" s="312"/>
      <c r="CSL188" s="312"/>
      <c r="CSM188" s="312"/>
      <c r="CSN188" s="312"/>
      <c r="CSO188" s="312"/>
      <c r="CSP188" s="312"/>
      <c r="CSQ188" s="312"/>
      <c r="CSR188" s="312"/>
      <c r="CSS188" s="312"/>
      <c r="CST188" s="312"/>
      <c r="CSU188" s="312"/>
      <c r="CSV188" s="312"/>
      <c r="CSW188" s="312"/>
      <c r="CSX188" s="312"/>
      <c r="CSY188" s="312"/>
      <c r="CSZ188" s="312"/>
      <c r="CTA188" s="312"/>
      <c r="CTB188" s="312"/>
      <c r="CTC188" s="312"/>
      <c r="CTD188" s="312"/>
      <c r="CTE188" s="312"/>
      <c r="CTF188" s="312"/>
      <c r="CTG188" s="312"/>
      <c r="CTH188" s="312"/>
      <c r="CTI188" s="312"/>
      <c r="CTJ188" s="312"/>
      <c r="CTK188" s="312"/>
      <c r="CTL188" s="312"/>
      <c r="CTM188" s="312"/>
      <c r="CTN188" s="312"/>
      <c r="CTO188" s="312"/>
      <c r="CTP188" s="312"/>
      <c r="CTQ188" s="312"/>
      <c r="CTR188" s="312"/>
      <c r="CTS188" s="312"/>
      <c r="CTT188" s="312"/>
      <c r="CTU188" s="312"/>
      <c r="CTV188" s="312"/>
      <c r="CTW188" s="312"/>
      <c r="CTX188" s="312"/>
      <c r="CTY188" s="312"/>
      <c r="CTZ188" s="312"/>
      <c r="CUA188" s="312"/>
      <c r="CUB188" s="312"/>
      <c r="CUC188" s="312"/>
      <c r="CUD188" s="312"/>
      <c r="CUE188" s="312"/>
      <c r="CUF188" s="312"/>
      <c r="CUG188" s="312"/>
      <c r="CUH188" s="312"/>
      <c r="CUI188" s="312"/>
      <c r="CUJ188" s="312"/>
      <c r="CUK188" s="312"/>
      <c r="CUL188" s="312"/>
      <c r="CUM188" s="312"/>
      <c r="CUN188" s="312"/>
      <c r="CUO188" s="312"/>
      <c r="CUP188" s="312"/>
      <c r="CUQ188" s="312"/>
      <c r="CUR188" s="312"/>
      <c r="CUS188" s="312"/>
      <c r="CUT188" s="312"/>
      <c r="CUU188" s="312"/>
      <c r="CUV188" s="312"/>
      <c r="CUW188" s="312"/>
      <c r="CUX188" s="312"/>
      <c r="CUY188" s="312"/>
      <c r="CUZ188" s="312"/>
      <c r="CVA188" s="312"/>
      <c r="CVB188" s="312"/>
      <c r="CVC188" s="312"/>
      <c r="CVD188" s="312"/>
      <c r="CVE188" s="312"/>
      <c r="CVF188" s="312"/>
      <c r="CVG188" s="312"/>
      <c r="CVH188" s="312"/>
      <c r="CVI188" s="312"/>
      <c r="CVJ188" s="312"/>
      <c r="CVK188" s="312"/>
      <c r="CVL188" s="312"/>
      <c r="CVM188" s="312"/>
      <c r="CVN188" s="312"/>
      <c r="CVO188" s="312"/>
      <c r="CVP188" s="312"/>
      <c r="CVQ188" s="312"/>
      <c r="CVR188" s="312"/>
      <c r="CVS188" s="312"/>
      <c r="CVT188" s="312"/>
      <c r="CVU188" s="312"/>
      <c r="CVV188" s="312"/>
      <c r="CVW188" s="312"/>
      <c r="CVX188" s="312"/>
      <c r="CVY188" s="312"/>
      <c r="CVZ188" s="312"/>
      <c r="CWA188" s="312"/>
      <c r="CWB188" s="312"/>
      <c r="CWC188" s="312"/>
      <c r="CWD188" s="312"/>
      <c r="CWE188" s="312"/>
      <c r="CWF188" s="312"/>
      <c r="CWG188" s="312"/>
      <c r="CWH188" s="312"/>
      <c r="CWI188" s="312"/>
      <c r="CWJ188" s="312"/>
      <c r="CWK188" s="312"/>
      <c r="CWL188" s="312"/>
      <c r="CWM188" s="312"/>
      <c r="CWN188" s="312"/>
      <c r="CWO188" s="312"/>
      <c r="CWP188" s="312"/>
      <c r="CWQ188" s="312"/>
      <c r="CWR188" s="312"/>
      <c r="CWS188" s="312"/>
      <c r="CWT188" s="312"/>
      <c r="CWU188" s="312"/>
      <c r="CWV188" s="312"/>
      <c r="CWW188" s="312"/>
      <c r="CWX188" s="312"/>
      <c r="CWY188" s="312"/>
      <c r="CWZ188" s="312"/>
      <c r="CXA188" s="312"/>
      <c r="CXB188" s="312"/>
      <c r="CXC188" s="312"/>
      <c r="CXD188" s="312"/>
      <c r="CXE188" s="312"/>
      <c r="CXF188" s="312"/>
      <c r="CXG188" s="312"/>
      <c r="CXH188" s="312"/>
      <c r="CXI188" s="312"/>
      <c r="CXJ188" s="312"/>
      <c r="CXK188" s="312"/>
      <c r="CXL188" s="312"/>
      <c r="CXM188" s="312"/>
      <c r="CXN188" s="312"/>
      <c r="CXO188" s="312"/>
      <c r="CXP188" s="312"/>
      <c r="CXQ188" s="312"/>
      <c r="CXR188" s="312"/>
      <c r="CXS188" s="312"/>
      <c r="CXT188" s="312"/>
      <c r="CXU188" s="312"/>
      <c r="CXV188" s="312"/>
      <c r="CXW188" s="312"/>
      <c r="CXX188" s="312"/>
      <c r="CXY188" s="312"/>
      <c r="CXZ188" s="312"/>
      <c r="CYA188" s="312"/>
      <c r="CYB188" s="312"/>
      <c r="CYC188" s="312"/>
      <c r="CYD188" s="312"/>
      <c r="CYE188" s="312"/>
      <c r="CYF188" s="312"/>
      <c r="CYG188" s="312"/>
      <c r="CYH188" s="312"/>
      <c r="CYI188" s="312"/>
      <c r="CYJ188" s="312"/>
      <c r="CYK188" s="312"/>
      <c r="CYL188" s="312"/>
      <c r="CYM188" s="312"/>
      <c r="CYN188" s="312"/>
      <c r="CYO188" s="312"/>
      <c r="CYP188" s="312"/>
      <c r="CYQ188" s="312"/>
      <c r="CYR188" s="312"/>
      <c r="CYS188" s="312"/>
      <c r="CYT188" s="312"/>
      <c r="CYU188" s="312"/>
      <c r="CYV188" s="312"/>
      <c r="CYW188" s="312"/>
      <c r="CYX188" s="312"/>
      <c r="CYY188" s="312"/>
      <c r="CYZ188" s="312"/>
      <c r="CZA188" s="312"/>
      <c r="CZB188" s="312"/>
      <c r="CZC188" s="312"/>
      <c r="CZD188" s="312"/>
      <c r="CZE188" s="312"/>
      <c r="CZF188" s="312"/>
      <c r="CZG188" s="312"/>
      <c r="CZH188" s="312"/>
      <c r="CZI188" s="312"/>
      <c r="CZJ188" s="312"/>
      <c r="CZK188" s="312"/>
      <c r="CZL188" s="312"/>
      <c r="CZM188" s="312"/>
      <c r="CZN188" s="312"/>
      <c r="CZO188" s="312"/>
      <c r="CZP188" s="312"/>
      <c r="CZQ188" s="312"/>
      <c r="CZR188" s="312"/>
      <c r="CZS188" s="312"/>
      <c r="CZT188" s="312"/>
      <c r="CZU188" s="312"/>
      <c r="CZV188" s="312"/>
      <c r="CZW188" s="312"/>
      <c r="CZX188" s="312"/>
      <c r="CZY188" s="312"/>
      <c r="CZZ188" s="312"/>
      <c r="DAA188" s="312"/>
      <c r="DAB188" s="312"/>
      <c r="DAC188" s="312"/>
      <c r="DAD188" s="312"/>
      <c r="DAE188" s="312"/>
      <c r="DAF188" s="312"/>
      <c r="DAG188" s="312"/>
      <c r="DAH188" s="312"/>
      <c r="DAI188" s="312"/>
      <c r="DAJ188" s="312"/>
      <c r="DAK188" s="312"/>
      <c r="DAL188" s="312"/>
      <c r="DAM188" s="312"/>
      <c r="DAN188" s="312"/>
      <c r="DAO188" s="312"/>
      <c r="DAP188" s="312"/>
      <c r="DAQ188" s="312"/>
      <c r="DAR188" s="312"/>
      <c r="DAS188" s="312"/>
      <c r="DAT188" s="312"/>
      <c r="DAU188" s="312"/>
      <c r="DAV188" s="312"/>
      <c r="DAW188" s="312"/>
      <c r="DAX188" s="312"/>
      <c r="DAY188" s="312"/>
      <c r="DAZ188" s="312"/>
      <c r="DBA188" s="312"/>
      <c r="DBB188" s="312"/>
      <c r="DBC188" s="312"/>
      <c r="DBD188" s="312"/>
      <c r="DBE188" s="312"/>
      <c r="DBF188" s="312"/>
      <c r="DBG188" s="312"/>
      <c r="DBH188" s="312"/>
      <c r="DBI188" s="312"/>
      <c r="DBJ188" s="312"/>
      <c r="DBK188" s="312"/>
      <c r="DBL188" s="312"/>
      <c r="DBM188" s="312"/>
      <c r="DBN188" s="312"/>
      <c r="DBO188" s="312"/>
      <c r="DBP188" s="312"/>
      <c r="DBQ188" s="312"/>
      <c r="DBR188" s="312"/>
      <c r="DBS188" s="312"/>
      <c r="DBT188" s="312"/>
      <c r="DBU188" s="312"/>
      <c r="DBV188" s="312"/>
      <c r="DBW188" s="312"/>
      <c r="DBX188" s="312"/>
      <c r="DBY188" s="312"/>
      <c r="DBZ188" s="312"/>
      <c r="DCA188" s="312"/>
      <c r="DCB188" s="312"/>
      <c r="DCC188" s="312"/>
      <c r="DCD188" s="312"/>
      <c r="DCE188" s="312"/>
      <c r="DCF188" s="312"/>
      <c r="DCG188" s="312"/>
      <c r="DCH188" s="312"/>
      <c r="DCI188" s="312"/>
      <c r="DCJ188" s="312"/>
      <c r="DCK188" s="312"/>
      <c r="DCL188" s="312"/>
      <c r="DCM188" s="312"/>
      <c r="DCN188" s="312"/>
      <c r="DCO188" s="312"/>
      <c r="DCP188" s="312"/>
      <c r="DCQ188" s="312"/>
      <c r="DCR188" s="312"/>
      <c r="DCS188" s="312"/>
      <c r="DCT188" s="312"/>
      <c r="DCU188" s="312"/>
      <c r="DCV188" s="312"/>
      <c r="DCW188" s="312"/>
      <c r="DCX188" s="312"/>
      <c r="DCY188" s="312"/>
      <c r="DCZ188" s="312"/>
      <c r="DDA188" s="312"/>
      <c r="DDB188" s="312"/>
      <c r="DDC188" s="312"/>
      <c r="DDD188" s="312"/>
      <c r="DDE188" s="312"/>
      <c r="DDF188" s="312"/>
      <c r="DDG188" s="312"/>
      <c r="DDH188" s="312"/>
      <c r="DDI188" s="312"/>
      <c r="DDJ188" s="312"/>
      <c r="DDK188" s="312"/>
      <c r="DDL188" s="312"/>
      <c r="DDM188" s="312"/>
      <c r="DDN188" s="312"/>
      <c r="DDO188" s="312"/>
      <c r="DDP188" s="312"/>
      <c r="DDQ188" s="312"/>
      <c r="DDR188" s="312"/>
      <c r="DDS188" s="312"/>
      <c r="DDT188" s="312"/>
      <c r="DDU188" s="312"/>
      <c r="DDV188" s="312"/>
      <c r="DDW188" s="312"/>
      <c r="DDX188" s="312"/>
      <c r="DDY188" s="312"/>
      <c r="DDZ188" s="312"/>
      <c r="DEA188" s="312"/>
      <c r="DEB188" s="312"/>
      <c r="DEC188" s="312"/>
      <c r="DED188" s="312"/>
      <c r="DEE188" s="312"/>
      <c r="DEF188" s="312"/>
      <c r="DEG188" s="312"/>
      <c r="DEH188" s="312"/>
      <c r="DEI188" s="312"/>
      <c r="DEJ188" s="312"/>
      <c r="DEK188" s="312"/>
      <c r="DEL188" s="312"/>
      <c r="DEM188" s="312"/>
      <c r="DEN188" s="312"/>
      <c r="DEO188" s="312"/>
      <c r="DEP188" s="312"/>
      <c r="DEQ188" s="312"/>
      <c r="DER188" s="312"/>
      <c r="DES188" s="312"/>
      <c r="DET188" s="312"/>
      <c r="DEU188" s="312"/>
      <c r="DEV188" s="312"/>
      <c r="DEW188" s="312"/>
      <c r="DEX188" s="312"/>
      <c r="DEY188" s="312"/>
      <c r="DEZ188" s="312"/>
      <c r="DFA188" s="312"/>
      <c r="DFB188" s="312"/>
      <c r="DFC188" s="312"/>
      <c r="DFD188" s="312"/>
      <c r="DFE188" s="312"/>
      <c r="DFF188" s="312"/>
      <c r="DFG188" s="312"/>
      <c r="DFH188" s="312"/>
      <c r="DFI188" s="312"/>
      <c r="DFJ188" s="312"/>
      <c r="DFK188" s="312"/>
      <c r="DFL188" s="312"/>
      <c r="DFM188" s="312"/>
      <c r="DFN188" s="312"/>
      <c r="DFO188" s="312"/>
      <c r="DFP188" s="312"/>
      <c r="DFQ188" s="312"/>
      <c r="DFR188" s="312"/>
      <c r="DFS188" s="312"/>
      <c r="DFT188" s="312"/>
      <c r="DFU188" s="312"/>
      <c r="DFV188" s="312"/>
      <c r="DFW188" s="312"/>
      <c r="DFX188" s="312"/>
      <c r="DFY188" s="312"/>
      <c r="DFZ188" s="312"/>
      <c r="DGA188" s="312"/>
      <c r="DGB188" s="312"/>
      <c r="DGC188" s="312"/>
      <c r="DGD188" s="312"/>
      <c r="DGE188" s="312"/>
      <c r="DGF188" s="312"/>
      <c r="DGG188" s="312"/>
      <c r="DGH188" s="312"/>
      <c r="DGI188" s="312"/>
      <c r="DGJ188" s="312"/>
      <c r="DGK188" s="312"/>
      <c r="DGL188" s="312"/>
      <c r="DGM188" s="312"/>
      <c r="DGN188" s="312"/>
      <c r="DGO188" s="312"/>
      <c r="DGP188" s="312"/>
      <c r="DGQ188" s="312"/>
      <c r="DGR188" s="312"/>
      <c r="DGS188" s="312"/>
      <c r="DGT188" s="312"/>
      <c r="DGU188" s="312"/>
      <c r="DGV188" s="312"/>
      <c r="DGW188" s="312"/>
      <c r="DGX188" s="312"/>
      <c r="DGY188" s="312"/>
      <c r="DGZ188" s="312"/>
      <c r="DHA188" s="312"/>
      <c r="DHB188" s="312"/>
      <c r="DHC188" s="312"/>
      <c r="DHD188" s="312"/>
      <c r="DHE188" s="312"/>
      <c r="DHF188" s="312"/>
      <c r="DHG188" s="312"/>
      <c r="DHH188" s="312"/>
      <c r="DHI188" s="312"/>
      <c r="DHJ188" s="312"/>
      <c r="DHK188" s="312"/>
      <c r="DHL188" s="312"/>
      <c r="DHM188" s="312"/>
      <c r="DHN188" s="312"/>
      <c r="DHO188" s="312"/>
      <c r="DHP188" s="312"/>
      <c r="DHQ188" s="312"/>
      <c r="DHR188" s="312"/>
      <c r="DHS188" s="312"/>
      <c r="DHT188" s="312"/>
      <c r="DHU188" s="312"/>
      <c r="DHV188" s="312"/>
      <c r="DHW188" s="312"/>
      <c r="DHX188" s="312"/>
      <c r="DHY188" s="312"/>
      <c r="DHZ188" s="312"/>
      <c r="DIA188" s="312"/>
      <c r="DIB188" s="312"/>
      <c r="DIC188" s="312"/>
      <c r="DID188" s="312"/>
      <c r="DIE188" s="312"/>
      <c r="DIF188" s="312"/>
      <c r="DIG188" s="312"/>
      <c r="DIH188" s="312"/>
      <c r="DII188" s="312"/>
      <c r="DIJ188" s="312"/>
      <c r="DIK188" s="312"/>
      <c r="DIL188" s="312"/>
      <c r="DIM188" s="312"/>
      <c r="DIN188" s="312"/>
      <c r="DIO188" s="312"/>
      <c r="DIP188" s="312"/>
      <c r="DIQ188" s="312"/>
      <c r="DIR188" s="312"/>
      <c r="DIS188" s="312"/>
      <c r="DIT188" s="312"/>
      <c r="DIU188" s="312"/>
      <c r="DIV188" s="312"/>
      <c r="DIW188" s="312"/>
      <c r="DIX188" s="312"/>
      <c r="DIY188" s="312"/>
      <c r="DIZ188" s="312"/>
      <c r="DJA188" s="312"/>
      <c r="DJB188" s="312"/>
      <c r="DJC188" s="312"/>
      <c r="DJD188" s="312"/>
      <c r="DJE188" s="312"/>
      <c r="DJF188" s="312"/>
      <c r="DJG188" s="312"/>
      <c r="DJH188" s="312"/>
      <c r="DJI188" s="312"/>
      <c r="DJJ188" s="312"/>
      <c r="DJK188" s="312"/>
      <c r="DJL188" s="312"/>
      <c r="DJM188" s="312"/>
      <c r="DJN188" s="312"/>
      <c r="DJO188" s="312"/>
      <c r="DJP188" s="312"/>
      <c r="DJQ188" s="312"/>
      <c r="DJR188" s="312"/>
      <c r="DJS188" s="312"/>
      <c r="DJT188" s="312"/>
      <c r="DJU188" s="312"/>
      <c r="DJV188" s="312"/>
      <c r="DJW188" s="312"/>
      <c r="DJX188" s="312"/>
      <c r="DJY188" s="312"/>
      <c r="DJZ188" s="312"/>
      <c r="DKA188" s="312"/>
      <c r="DKB188" s="312"/>
      <c r="DKC188" s="312"/>
      <c r="DKD188" s="312"/>
      <c r="DKE188" s="312"/>
      <c r="DKF188" s="312"/>
      <c r="DKG188" s="312"/>
      <c r="DKH188" s="312"/>
      <c r="DKI188" s="312"/>
      <c r="DKJ188" s="312"/>
      <c r="DKK188" s="312"/>
      <c r="DKL188" s="312"/>
      <c r="DKM188" s="312"/>
      <c r="DKN188" s="312"/>
      <c r="DKO188" s="312"/>
      <c r="DKP188" s="312"/>
      <c r="DKQ188" s="312"/>
      <c r="DKR188" s="312"/>
      <c r="DKS188" s="312"/>
      <c r="DKT188" s="312"/>
      <c r="DKU188" s="312"/>
      <c r="DKV188" s="312"/>
      <c r="DKW188" s="312"/>
      <c r="DKX188" s="312"/>
      <c r="DKY188" s="312"/>
      <c r="DKZ188" s="312"/>
      <c r="DLA188" s="312"/>
      <c r="DLB188" s="312"/>
      <c r="DLC188" s="312"/>
      <c r="DLD188" s="312"/>
      <c r="DLE188" s="312"/>
      <c r="DLF188" s="312"/>
      <c r="DLG188" s="312"/>
      <c r="DLH188" s="312"/>
      <c r="DLI188" s="312"/>
      <c r="DLJ188" s="312"/>
      <c r="DLK188" s="312"/>
      <c r="DLL188" s="312"/>
      <c r="DLM188" s="312"/>
      <c r="DLN188" s="312"/>
      <c r="DLO188" s="312"/>
      <c r="DLP188" s="312"/>
      <c r="DLQ188" s="312"/>
      <c r="DLR188" s="312"/>
      <c r="DLS188" s="312"/>
      <c r="DLT188" s="312"/>
      <c r="DLU188" s="312"/>
      <c r="DLV188" s="312"/>
      <c r="DLW188" s="312"/>
      <c r="DLX188" s="312"/>
      <c r="DLY188" s="312"/>
      <c r="DLZ188" s="312"/>
      <c r="DMA188" s="312"/>
      <c r="DMB188" s="312"/>
      <c r="DMC188" s="312"/>
      <c r="DMD188" s="312"/>
      <c r="DME188" s="312"/>
      <c r="DMF188" s="312"/>
      <c r="DMG188" s="312"/>
      <c r="DMH188" s="312"/>
      <c r="DMI188" s="312"/>
      <c r="DMJ188" s="312"/>
      <c r="DMK188" s="312"/>
      <c r="DML188" s="312"/>
      <c r="DMM188" s="312"/>
      <c r="DMN188" s="312"/>
      <c r="DMO188" s="312"/>
      <c r="DMP188" s="312"/>
      <c r="DMQ188" s="312"/>
      <c r="DMR188" s="312"/>
      <c r="DMS188" s="312"/>
      <c r="DMT188" s="312"/>
      <c r="DMU188" s="312"/>
      <c r="DMV188" s="312"/>
      <c r="DMW188" s="312"/>
      <c r="DMX188" s="312"/>
      <c r="DMY188" s="312"/>
      <c r="DMZ188" s="312"/>
      <c r="DNA188" s="312"/>
      <c r="DNB188" s="312"/>
      <c r="DNC188" s="312"/>
      <c r="DND188" s="312"/>
      <c r="DNE188" s="312"/>
      <c r="DNF188" s="312"/>
      <c r="DNG188" s="312"/>
      <c r="DNH188" s="312"/>
      <c r="DNI188" s="312"/>
      <c r="DNJ188" s="312"/>
      <c r="DNK188" s="312"/>
      <c r="DNL188" s="312"/>
      <c r="DNM188" s="312"/>
      <c r="DNN188" s="312"/>
      <c r="DNO188" s="312"/>
      <c r="DNP188" s="312"/>
      <c r="DNQ188" s="312"/>
      <c r="DNR188" s="312"/>
      <c r="DNS188" s="312"/>
      <c r="DNT188" s="312"/>
      <c r="DNU188" s="312"/>
      <c r="DNV188" s="312"/>
      <c r="DNW188" s="312"/>
      <c r="DNX188" s="312"/>
      <c r="DNY188" s="312"/>
      <c r="DNZ188" s="312"/>
      <c r="DOA188" s="312"/>
      <c r="DOB188" s="312"/>
      <c r="DOC188" s="312"/>
      <c r="DOD188" s="312"/>
      <c r="DOE188" s="312"/>
      <c r="DOF188" s="312"/>
      <c r="DOG188" s="312"/>
      <c r="DOH188" s="312"/>
      <c r="DOI188" s="312"/>
      <c r="DOJ188" s="312"/>
      <c r="DOK188" s="312"/>
      <c r="DOL188" s="312"/>
      <c r="DOM188" s="312"/>
      <c r="DON188" s="312"/>
      <c r="DOO188" s="312"/>
      <c r="DOP188" s="312"/>
      <c r="DOQ188" s="312"/>
      <c r="DOR188" s="312"/>
      <c r="DOS188" s="312"/>
      <c r="DOT188" s="312"/>
      <c r="DOU188" s="312"/>
      <c r="DOV188" s="312"/>
      <c r="DOW188" s="312"/>
      <c r="DOX188" s="312"/>
      <c r="DOY188" s="312"/>
      <c r="DOZ188" s="312"/>
      <c r="DPA188" s="312"/>
      <c r="DPB188" s="312"/>
      <c r="DPC188" s="312"/>
      <c r="DPD188" s="312"/>
      <c r="DPE188" s="312"/>
      <c r="DPF188" s="312"/>
      <c r="DPG188" s="312"/>
      <c r="DPH188" s="312"/>
      <c r="DPI188" s="312"/>
      <c r="DPJ188" s="312"/>
      <c r="DPK188" s="312"/>
      <c r="DPL188" s="312"/>
      <c r="DPM188" s="312"/>
      <c r="DPN188" s="312"/>
      <c r="DPO188" s="312"/>
      <c r="DPP188" s="312"/>
      <c r="DPQ188" s="312"/>
      <c r="DPR188" s="312"/>
      <c r="DPS188" s="312"/>
      <c r="DPT188" s="312"/>
      <c r="DPU188" s="312"/>
      <c r="DPV188" s="312"/>
      <c r="DPW188" s="312"/>
      <c r="DPX188" s="312"/>
      <c r="DPY188" s="312"/>
      <c r="DPZ188" s="312"/>
      <c r="DQA188" s="312"/>
      <c r="DQB188" s="312"/>
      <c r="DQC188" s="312"/>
      <c r="DQD188" s="312"/>
      <c r="DQE188" s="312"/>
      <c r="DQF188" s="312"/>
      <c r="DQG188" s="312"/>
      <c r="DQH188" s="312"/>
      <c r="DQI188" s="312"/>
      <c r="DQJ188" s="312"/>
      <c r="DQK188" s="312"/>
      <c r="DQL188" s="312"/>
      <c r="DQM188" s="312"/>
      <c r="DQN188" s="312"/>
      <c r="DQO188" s="312"/>
      <c r="DQP188" s="312"/>
      <c r="DQQ188" s="312"/>
      <c r="DQR188" s="312"/>
      <c r="DQS188" s="312"/>
      <c r="DQT188" s="312"/>
      <c r="DQU188" s="312"/>
      <c r="DQV188" s="312"/>
      <c r="DQW188" s="312"/>
      <c r="DQX188" s="312"/>
      <c r="DQY188" s="312"/>
      <c r="DQZ188" s="312"/>
      <c r="DRA188" s="312"/>
      <c r="DRB188" s="312"/>
      <c r="DRC188" s="312"/>
      <c r="DRD188" s="312"/>
      <c r="DRE188" s="312"/>
      <c r="DRF188" s="312"/>
      <c r="DRG188" s="312"/>
      <c r="DRH188" s="312"/>
      <c r="DRI188" s="312"/>
      <c r="DRJ188" s="312"/>
      <c r="DRK188" s="312"/>
      <c r="DRL188" s="312"/>
      <c r="DRM188" s="312"/>
      <c r="DRN188" s="312"/>
      <c r="DRO188" s="312"/>
      <c r="DRP188" s="312"/>
      <c r="DRQ188" s="312"/>
      <c r="DRR188" s="312"/>
      <c r="DRS188" s="312"/>
      <c r="DRT188" s="312"/>
      <c r="DRU188" s="312"/>
      <c r="DRV188" s="312"/>
      <c r="DRW188" s="312"/>
      <c r="DRX188" s="312"/>
      <c r="DRY188" s="312"/>
      <c r="DRZ188" s="312"/>
      <c r="DSA188" s="312"/>
      <c r="DSB188" s="312"/>
      <c r="DSC188" s="312"/>
      <c r="DSD188" s="312"/>
      <c r="DSE188" s="312"/>
      <c r="DSF188" s="312"/>
      <c r="DSG188" s="312"/>
      <c r="DSH188" s="312"/>
      <c r="DSI188" s="312"/>
      <c r="DSJ188" s="312"/>
      <c r="DSK188" s="312"/>
      <c r="DSL188" s="312"/>
      <c r="DSM188" s="312"/>
      <c r="DSN188" s="312"/>
      <c r="DSO188" s="312"/>
      <c r="DSP188" s="312"/>
      <c r="DSQ188" s="312"/>
      <c r="DSR188" s="312"/>
      <c r="DSS188" s="312"/>
      <c r="DST188" s="312"/>
      <c r="DSU188" s="312"/>
      <c r="DSV188" s="312"/>
      <c r="DSW188" s="312"/>
      <c r="DSX188" s="312"/>
      <c r="DSY188" s="312"/>
      <c r="DSZ188" s="312"/>
      <c r="DTA188" s="312"/>
      <c r="DTB188" s="312"/>
      <c r="DTC188" s="312"/>
      <c r="DTD188" s="312"/>
      <c r="DTE188" s="312"/>
      <c r="DTF188" s="312"/>
      <c r="DTG188" s="312"/>
      <c r="DTH188" s="312"/>
      <c r="DTI188" s="312"/>
      <c r="DTJ188" s="312"/>
      <c r="DTK188" s="312"/>
      <c r="DTL188" s="312"/>
      <c r="DTM188" s="312"/>
      <c r="DTN188" s="312"/>
      <c r="DTO188" s="312"/>
      <c r="DTP188" s="312"/>
      <c r="DTQ188" s="312"/>
      <c r="DTR188" s="312"/>
      <c r="DTS188" s="312"/>
      <c r="DTT188" s="312"/>
      <c r="DTU188" s="312"/>
      <c r="DTV188" s="312"/>
      <c r="DTW188" s="312"/>
      <c r="DTX188" s="312"/>
      <c r="DTY188" s="312"/>
      <c r="DTZ188" s="312"/>
      <c r="DUA188" s="312"/>
      <c r="DUB188" s="312"/>
      <c r="DUC188" s="312"/>
      <c r="DUD188" s="312"/>
      <c r="DUE188" s="312"/>
      <c r="DUF188" s="312"/>
      <c r="DUG188" s="312"/>
      <c r="DUH188" s="312"/>
      <c r="DUI188" s="312"/>
      <c r="DUJ188" s="312"/>
      <c r="DUK188" s="312"/>
      <c r="DUL188" s="312"/>
      <c r="DUM188" s="312"/>
      <c r="DUN188" s="312"/>
      <c r="DUO188" s="312"/>
      <c r="DUP188" s="312"/>
      <c r="DUQ188" s="312"/>
      <c r="DUR188" s="312"/>
      <c r="DUS188" s="312"/>
      <c r="DUT188" s="312"/>
      <c r="DUU188" s="312"/>
      <c r="DUV188" s="312"/>
      <c r="DUW188" s="312"/>
      <c r="DUX188" s="312"/>
      <c r="DUY188" s="312"/>
      <c r="DUZ188" s="312"/>
      <c r="DVA188" s="312"/>
      <c r="DVB188" s="312"/>
      <c r="DVC188" s="312"/>
      <c r="DVD188" s="312"/>
      <c r="DVE188" s="312"/>
      <c r="DVF188" s="312"/>
      <c r="DVG188" s="312"/>
      <c r="DVH188" s="312"/>
      <c r="DVI188" s="312"/>
      <c r="DVJ188" s="312"/>
      <c r="DVK188" s="312"/>
      <c r="DVL188" s="312"/>
      <c r="DVM188" s="312"/>
      <c r="DVN188" s="312"/>
      <c r="DVO188" s="312"/>
      <c r="DVP188" s="312"/>
      <c r="DVQ188" s="312"/>
      <c r="DVR188" s="312"/>
      <c r="DVS188" s="312"/>
      <c r="DVT188" s="312"/>
      <c r="DVU188" s="312"/>
      <c r="DVV188" s="312"/>
      <c r="DVW188" s="312"/>
      <c r="DVX188" s="312"/>
      <c r="DVY188" s="312"/>
      <c r="DVZ188" s="312"/>
      <c r="DWA188" s="312"/>
      <c r="DWB188" s="312"/>
      <c r="DWC188" s="312"/>
      <c r="DWD188" s="312"/>
      <c r="DWE188" s="312"/>
      <c r="DWF188" s="312"/>
      <c r="DWG188" s="312"/>
      <c r="DWH188" s="312"/>
      <c r="DWI188" s="312"/>
      <c r="DWJ188" s="312"/>
      <c r="DWK188" s="312"/>
      <c r="DWL188" s="312"/>
      <c r="DWM188" s="312"/>
      <c r="DWN188" s="312"/>
      <c r="DWO188" s="312"/>
      <c r="DWP188" s="312"/>
      <c r="DWQ188" s="312"/>
      <c r="DWR188" s="312"/>
      <c r="DWS188" s="312"/>
      <c r="DWT188" s="312"/>
      <c r="DWU188" s="312"/>
      <c r="DWV188" s="312"/>
      <c r="DWW188" s="312"/>
      <c r="DWX188" s="312"/>
      <c r="DWY188" s="312"/>
      <c r="DWZ188" s="312"/>
      <c r="DXA188" s="312"/>
      <c r="DXB188" s="312"/>
      <c r="DXC188" s="312"/>
      <c r="DXD188" s="312"/>
      <c r="DXE188" s="312"/>
      <c r="DXF188" s="312"/>
      <c r="DXG188" s="312"/>
      <c r="DXH188" s="312"/>
      <c r="DXI188" s="312"/>
      <c r="DXJ188" s="312"/>
      <c r="DXK188" s="312"/>
      <c r="DXL188" s="312"/>
      <c r="DXM188" s="312"/>
      <c r="DXN188" s="312"/>
      <c r="DXO188" s="312"/>
      <c r="DXP188" s="312"/>
      <c r="DXQ188" s="312"/>
      <c r="DXR188" s="312"/>
      <c r="DXS188" s="312"/>
      <c r="DXT188" s="312"/>
      <c r="DXU188" s="312"/>
      <c r="DXV188" s="312"/>
      <c r="DXW188" s="312"/>
      <c r="DXX188" s="312"/>
      <c r="DXY188" s="312"/>
      <c r="DXZ188" s="312"/>
      <c r="DYA188" s="312"/>
      <c r="DYB188" s="312"/>
      <c r="DYC188" s="312"/>
      <c r="DYD188" s="312"/>
      <c r="DYE188" s="312"/>
      <c r="DYF188" s="312"/>
      <c r="DYG188" s="312"/>
      <c r="DYH188" s="312"/>
      <c r="DYI188" s="312"/>
      <c r="DYJ188" s="312"/>
      <c r="DYK188" s="312"/>
      <c r="DYL188" s="312"/>
      <c r="DYM188" s="312"/>
      <c r="DYN188" s="312"/>
      <c r="DYO188" s="312"/>
      <c r="DYP188" s="312"/>
      <c r="DYQ188" s="312"/>
      <c r="DYR188" s="312"/>
      <c r="DYS188" s="312"/>
      <c r="DYT188" s="312"/>
      <c r="DYU188" s="312"/>
      <c r="DYV188" s="312"/>
      <c r="DYW188" s="312"/>
      <c r="DYX188" s="312"/>
      <c r="DYY188" s="312"/>
      <c r="DYZ188" s="312"/>
      <c r="DZA188" s="312"/>
      <c r="DZB188" s="312"/>
      <c r="DZC188" s="312"/>
      <c r="DZD188" s="312"/>
      <c r="DZE188" s="312"/>
      <c r="DZF188" s="312"/>
      <c r="DZG188" s="312"/>
      <c r="DZH188" s="312"/>
      <c r="DZI188" s="312"/>
      <c r="DZJ188" s="312"/>
      <c r="DZK188" s="312"/>
      <c r="DZL188" s="312"/>
      <c r="DZM188" s="312"/>
      <c r="DZN188" s="312"/>
      <c r="DZO188" s="312"/>
      <c r="DZP188" s="312"/>
      <c r="DZQ188" s="312"/>
      <c r="DZR188" s="312"/>
      <c r="DZS188" s="312"/>
      <c r="DZT188" s="312"/>
      <c r="DZU188" s="312"/>
      <c r="DZV188" s="312"/>
      <c r="DZW188" s="312"/>
      <c r="DZX188" s="312"/>
      <c r="DZY188" s="312"/>
      <c r="DZZ188" s="312"/>
      <c r="EAA188" s="312"/>
      <c r="EAB188" s="312"/>
      <c r="EAC188" s="312"/>
      <c r="EAD188" s="312"/>
      <c r="EAE188" s="312"/>
      <c r="EAF188" s="312"/>
      <c r="EAG188" s="312"/>
      <c r="EAH188" s="312"/>
      <c r="EAI188" s="312"/>
      <c r="EAJ188" s="312"/>
      <c r="EAK188" s="312"/>
      <c r="EAL188" s="312"/>
      <c r="EAM188" s="312"/>
      <c r="EAN188" s="312"/>
      <c r="EAO188" s="312"/>
      <c r="EAP188" s="312"/>
      <c r="EAQ188" s="312"/>
      <c r="EAR188" s="312"/>
      <c r="EAS188" s="312"/>
      <c r="EAT188" s="312"/>
      <c r="EAU188" s="312"/>
      <c r="EAV188" s="312"/>
      <c r="EAW188" s="312"/>
      <c r="EAX188" s="312"/>
      <c r="EAY188" s="312"/>
      <c r="EAZ188" s="312"/>
      <c r="EBA188" s="312"/>
      <c r="EBB188" s="312"/>
      <c r="EBC188" s="312"/>
      <c r="EBD188" s="312"/>
      <c r="EBE188" s="312"/>
      <c r="EBF188" s="312"/>
      <c r="EBG188" s="312"/>
      <c r="EBH188" s="312"/>
      <c r="EBI188" s="312"/>
      <c r="EBJ188" s="312"/>
      <c r="EBK188" s="312"/>
      <c r="EBL188" s="312"/>
      <c r="EBM188" s="312"/>
      <c r="EBN188" s="312"/>
      <c r="EBO188" s="312"/>
      <c r="EBP188" s="312"/>
      <c r="EBQ188" s="312"/>
      <c r="EBR188" s="312"/>
      <c r="EBS188" s="312"/>
      <c r="EBT188" s="312"/>
      <c r="EBU188" s="312"/>
      <c r="EBV188" s="312"/>
      <c r="EBW188" s="312"/>
      <c r="EBX188" s="312"/>
      <c r="EBY188" s="312"/>
      <c r="EBZ188" s="312"/>
      <c r="ECA188" s="312"/>
      <c r="ECB188" s="312"/>
      <c r="ECC188" s="312"/>
      <c r="ECD188" s="312"/>
      <c r="ECE188" s="312"/>
      <c r="ECF188" s="312"/>
      <c r="ECG188" s="312"/>
      <c r="ECH188" s="312"/>
      <c r="ECI188" s="312"/>
      <c r="ECJ188" s="312"/>
      <c r="ECK188" s="312"/>
      <c r="ECL188" s="312"/>
      <c r="ECM188" s="312"/>
      <c r="ECN188" s="312"/>
      <c r="ECO188" s="312"/>
      <c r="ECP188" s="312"/>
      <c r="ECQ188" s="312"/>
      <c r="ECR188" s="312"/>
      <c r="ECS188" s="312"/>
      <c r="ECT188" s="312"/>
      <c r="ECU188" s="312"/>
      <c r="ECV188" s="312"/>
      <c r="ECW188" s="312"/>
      <c r="ECX188" s="312"/>
      <c r="ECY188" s="312"/>
      <c r="ECZ188" s="312"/>
      <c r="EDA188" s="312"/>
      <c r="EDB188" s="312"/>
      <c r="EDC188" s="312"/>
      <c r="EDD188" s="312"/>
      <c r="EDE188" s="312"/>
      <c r="EDF188" s="312"/>
      <c r="EDG188" s="312"/>
      <c r="EDH188" s="312"/>
      <c r="EDI188" s="312"/>
      <c r="EDJ188" s="312"/>
      <c r="EDK188" s="312"/>
      <c r="EDL188" s="312"/>
      <c r="EDM188" s="312"/>
      <c r="EDN188" s="312"/>
      <c r="EDO188" s="312"/>
      <c r="EDP188" s="312"/>
      <c r="EDQ188" s="312"/>
      <c r="EDR188" s="312"/>
      <c r="EDS188" s="312"/>
      <c r="EDT188" s="312"/>
      <c r="EDU188" s="312"/>
      <c r="EDV188" s="312"/>
      <c r="EDW188" s="312"/>
      <c r="EDX188" s="312"/>
      <c r="EDY188" s="312"/>
      <c r="EDZ188" s="312"/>
      <c r="EEA188" s="312"/>
      <c r="EEB188" s="312"/>
      <c r="EEC188" s="312"/>
      <c r="EED188" s="312"/>
      <c r="EEE188" s="312"/>
      <c r="EEF188" s="312"/>
      <c r="EEG188" s="312"/>
      <c r="EEH188" s="312"/>
      <c r="EEI188" s="312"/>
      <c r="EEJ188" s="312"/>
      <c r="EEK188" s="312"/>
      <c r="EEL188" s="312"/>
      <c r="EEM188" s="312"/>
      <c r="EEN188" s="312"/>
      <c r="EEO188" s="312"/>
      <c r="EEP188" s="312"/>
      <c r="EEQ188" s="312"/>
      <c r="EER188" s="312"/>
      <c r="EES188" s="312"/>
      <c r="EET188" s="312"/>
      <c r="EEU188" s="312"/>
      <c r="EEV188" s="312"/>
      <c r="EEW188" s="312"/>
      <c r="EEX188" s="312"/>
      <c r="EEY188" s="312"/>
      <c r="EEZ188" s="312"/>
      <c r="EFA188" s="312"/>
      <c r="EFB188" s="312"/>
      <c r="EFC188" s="312"/>
      <c r="EFD188" s="312"/>
      <c r="EFE188" s="312"/>
      <c r="EFF188" s="312"/>
      <c r="EFG188" s="312"/>
      <c r="EFH188" s="312"/>
      <c r="EFI188" s="312"/>
      <c r="EFJ188" s="312"/>
      <c r="EFK188" s="312"/>
      <c r="EFL188" s="312"/>
      <c r="EFM188" s="312"/>
      <c r="EFN188" s="312"/>
      <c r="EFO188" s="312"/>
      <c r="EFP188" s="312"/>
      <c r="EFQ188" s="312"/>
      <c r="EFR188" s="312"/>
      <c r="EFS188" s="312"/>
      <c r="EFT188" s="312"/>
      <c r="EFU188" s="312"/>
      <c r="EFV188" s="312"/>
      <c r="EFW188" s="312"/>
      <c r="EFX188" s="312"/>
      <c r="EFY188" s="312"/>
      <c r="EFZ188" s="312"/>
      <c r="EGA188" s="312"/>
      <c r="EGB188" s="312"/>
      <c r="EGC188" s="312"/>
      <c r="EGD188" s="312"/>
      <c r="EGE188" s="312"/>
      <c r="EGF188" s="312"/>
      <c r="EGG188" s="312"/>
      <c r="EGH188" s="312"/>
      <c r="EGI188" s="312"/>
      <c r="EGJ188" s="312"/>
      <c r="EGK188" s="312"/>
      <c r="EGL188" s="312"/>
      <c r="EGM188" s="312"/>
      <c r="EGN188" s="312"/>
      <c r="EGO188" s="312"/>
      <c r="EGP188" s="312"/>
      <c r="EGQ188" s="312"/>
      <c r="EGR188" s="312"/>
      <c r="EGS188" s="312"/>
      <c r="EGT188" s="312"/>
      <c r="EGU188" s="312"/>
      <c r="EGV188" s="312"/>
      <c r="EGW188" s="312"/>
      <c r="EGX188" s="312"/>
      <c r="EGY188" s="312"/>
      <c r="EGZ188" s="312"/>
      <c r="EHA188" s="312"/>
      <c r="EHB188" s="312"/>
      <c r="EHC188" s="312"/>
      <c r="EHD188" s="312"/>
      <c r="EHE188" s="312"/>
      <c r="EHF188" s="312"/>
      <c r="EHG188" s="312"/>
      <c r="EHH188" s="312"/>
      <c r="EHI188" s="312"/>
      <c r="EHJ188" s="312"/>
      <c r="EHK188" s="312"/>
      <c r="EHL188" s="312"/>
      <c r="EHM188" s="312"/>
      <c r="EHN188" s="312"/>
      <c r="EHO188" s="312"/>
      <c r="EHP188" s="312"/>
      <c r="EHQ188" s="312"/>
      <c r="EHR188" s="312"/>
      <c r="EHS188" s="312"/>
      <c r="EHT188" s="312"/>
      <c r="EHU188" s="312"/>
      <c r="EHV188" s="312"/>
      <c r="EHW188" s="312"/>
      <c r="EHX188" s="312"/>
      <c r="EHY188" s="312"/>
      <c r="EHZ188" s="312"/>
      <c r="EIA188" s="312"/>
      <c r="EIB188" s="312"/>
      <c r="EIC188" s="312"/>
      <c r="EID188" s="312"/>
      <c r="EIE188" s="312"/>
      <c r="EIF188" s="312"/>
      <c r="EIG188" s="312"/>
      <c r="EIH188" s="312"/>
      <c r="EII188" s="312"/>
      <c r="EIJ188" s="312"/>
      <c r="EIK188" s="312"/>
      <c r="EIL188" s="312"/>
      <c r="EIM188" s="312"/>
      <c r="EIN188" s="312"/>
      <c r="EIO188" s="312"/>
      <c r="EIP188" s="312"/>
      <c r="EIQ188" s="312"/>
      <c r="EIR188" s="312"/>
      <c r="EIS188" s="312"/>
      <c r="EIT188" s="312"/>
      <c r="EIU188" s="312"/>
      <c r="EIV188" s="312"/>
      <c r="EIW188" s="312"/>
      <c r="EIX188" s="312"/>
      <c r="EIY188" s="312"/>
      <c r="EIZ188" s="312"/>
      <c r="EJA188" s="312"/>
      <c r="EJB188" s="312"/>
      <c r="EJC188" s="312"/>
      <c r="EJD188" s="312"/>
      <c r="EJE188" s="312"/>
      <c r="EJF188" s="312"/>
      <c r="EJG188" s="312"/>
      <c r="EJH188" s="312"/>
      <c r="EJI188" s="312"/>
      <c r="EJJ188" s="312"/>
      <c r="EJK188" s="312"/>
      <c r="EJL188" s="312"/>
      <c r="EJM188" s="312"/>
      <c r="EJN188" s="312"/>
      <c r="EJO188" s="312"/>
      <c r="EJP188" s="312"/>
      <c r="EJQ188" s="312"/>
      <c r="EJR188" s="312"/>
      <c r="EJS188" s="312"/>
      <c r="EJT188" s="312"/>
      <c r="EJU188" s="312"/>
      <c r="EJV188" s="312"/>
      <c r="EJW188" s="312"/>
      <c r="EJX188" s="312"/>
      <c r="EJY188" s="312"/>
      <c r="EJZ188" s="312"/>
      <c r="EKA188" s="312"/>
      <c r="EKB188" s="312"/>
      <c r="EKC188" s="312"/>
      <c r="EKD188" s="312"/>
      <c r="EKE188" s="312"/>
      <c r="EKF188" s="312"/>
      <c r="EKG188" s="312"/>
      <c r="EKH188" s="312"/>
      <c r="EKI188" s="312"/>
      <c r="EKJ188" s="312"/>
      <c r="EKK188" s="312"/>
      <c r="EKL188" s="312"/>
      <c r="EKM188" s="312"/>
      <c r="EKN188" s="312"/>
      <c r="EKO188" s="312"/>
      <c r="EKP188" s="312"/>
      <c r="EKQ188" s="312"/>
      <c r="EKR188" s="312"/>
      <c r="EKS188" s="312"/>
      <c r="EKT188" s="312"/>
      <c r="EKU188" s="312"/>
      <c r="EKV188" s="312"/>
      <c r="EKW188" s="312"/>
      <c r="EKX188" s="312"/>
      <c r="EKY188" s="312"/>
      <c r="EKZ188" s="312"/>
      <c r="ELA188" s="312"/>
      <c r="ELB188" s="312"/>
      <c r="ELC188" s="312"/>
      <c r="ELD188" s="312"/>
      <c r="ELE188" s="312"/>
      <c r="ELF188" s="312"/>
      <c r="ELG188" s="312"/>
      <c r="ELH188" s="312"/>
      <c r="ELI188" s="312"/>
      <c r="ELJ188" s="312"/>
      <c r="ELK188" s="312"/>
      <c r="ELL188" s="312"/>
      <c r="ELM188" s="312"/>
      <c r="ELN188" s="312"/>
      <c r="ELO188" s="312"/>
      <c r="ELP188" s="312"/>
      <c r="ELQ188" s="312"/>
      <c r="ELR188" s="312"/>
      <c r="ELS188" s="312"/>
      <c r="ELT188" s="312"/>
      <c r="ELU188" s="312"/>
      <c r="ELV188" s="312"/>
      <c r="ELW188" s="312"/>
      <c r="ELX188" s="312"/>
      <c r="ELY188" s="312"/>
      <c r="ELZ188" s="312"/>
      <c r="EMA188" s="312"/>
      <c r="EMB188" s="312"/>
      <c r="EMC188" s="312"/>
      <c r="EMD188" s="312"/>
      <c r="EME188" s="312"/>
      <c r="EMF188" s="312"/>
      <c r="EMG188" s="312"/>
      <c r="EMH188" s="312"/>
      <c r="EMI188" s="312"/>
      <c r="EMJ188" s="312"/>
      <c r="EMK188" s="312"/>
      <c r="EML188" s="312"/>
      <c r="EMM188" s="312"/>
      <c r="EMN188" s="312"/>
      <c r="EMO188" s="312"/>
      <c r="EMP188" s="312"/>
      <c r="EMQ188" s="312"/>
      <c r="EMR188" s="312"/>
      <c r="EMS188" s="312"/>
      <c r="EMT188" s="312"/>
      <c r="EMU188" s="312"/>
      <c r="EMV188" s="312"/>
      <c r="EMW188" s="312"/>
      <c r="EMX188" s="312"/>
      <c r="EMY188" s="312"/>
      <c r="EMZ188" s="312"/>
      <c r="ENA188" s="312"/>
      <c r="ENB188" s="312"/>
      <c r="ENC188" s="312"/>
      <c r="END188" s="312"/>
      <c r="ENE188" s="312"/>
      <c r="ENF188" s="312"/>
      <c r="ENG188" s="312"/>
      <c r="ENH188" s="312"/>
      <c r="ENI188" s="312"/>
      <c r="ENJ188" s="312"/>
      <c r="ENK188" s="312"/>
      <c r="ENL188" s="312"/>
      <c r="ENM188" s="312"/>
      <c r="ENN188" s="312"/>
      <c r="ENO188" s="312"/>
      <c r="ENP188" s="312"/>
      <c r="ENQ188" s="312"/>
      <c r="ENR188" s="312"/>
      <c r="ENS188" s="312"/>
      <c r="ENT188" s="312"/>
      <c r="ENU188" s="312"/>
      <c r="ENV188" s="312"/>
      <c r="ENW188" s="312"/>
      <c r="ENX188" s="312"/>
      <c r="ENY188" s="312"/>
      <c r="ENZ188" s="312"/>
      <c r="EOA188" s="312"/>
      <c r="EOB188" s="312"/>
      <c r="EOC188" s="312"/>
      <c r="EOD188" s="312"/>
      <c r="EOE188" s="312"/>
      <c r="EOF188" s="312"/>
      <c r="EOG188" s="312"/>
      <c r="EOH188" s="312"/>
      <c r="EOI188" s="312"/>
      <c r="EOJ188" s="312"/>
      <c r="EOK188" s="312"/>
      <c r="EOL188" s="312"/>
      <c r="EOM188" s="312"/>
      <c r="EON188" s="312"/>
      <c r="EOO188" s="312"/>
      <c r="EOP188" s="312"/>
      <c r="EOQ188" s="312"/>
      <c r="EOR188" s="312"/>
      <c r="EOS188" s="312"/>
      <c r="EOT188" s="312"/>
      <c r="EOU188" s="312"/>
      <c r="EOV188" s="312"/>
      <c r="EOW188" s="312"/>
      <c r="EOX188" s="312"/>
      <c r="EOY188" s="312"/>
      <c r="EOZ188" s="312"/>
      <c r="EPA188" s="312"/>
      <c r="EPB188" s="312"/>
      <c r="EPC188" s="312"/>
      <c r="EPD188" s="312"/>
      <c r="EPE188" s="312"/>
      <c r="EPF188" s="312"/>
      <c r="EPG188" s="312"/>
      <c r="EPH188" s="312"/>
      <c r="EPI188" s="312"/>
      <c r="EPJ188" s="312"/>
      <c r="EPK188" s="312"/>
      <c r="EPL188" s="312"/>
      <c r="EPM188" s="312"/>
      <c r="EPN188" s="312"/>
      <c r="EPO188" s="312"/>
      <c r="EPP188" s="312"/>
      <c r="EPQ188" s="312"/>
      <c r="EPR188" s="312"/>
      <c r="EPS188" s="312"/>
      <c r="EPT188" s="312"/>
      <c r="EPU188" s="312"/>
      <c r="EPV188" s="312"/>
      <c r="EPW188" s="312"/>
      <c r="EPX188" s="312"/>
      <c r="EPY188" s="312"/>
      <c r="EPZ188" s="312"/>
      <c r="EQA188" s="312"/>
      <c r="EQB188" s="312"/>
      <c r="EQC188" s="312"/>
      <c r="EQD188" s="312"/>
      <c r="EQE188" s="312"/>
      <c r="EQF188" s="312"/>
      <c r="EQG188" s="312"/>
      <c r="EQH188" s="312"/>
      <c r="EQI188" s="312"/>
      <c r="EQJ188" s="312"/>
      <c r="EQK188" s="312"/>
      <c r="EQL188" s="312"/>
      <c r="EQM188" s="312"/>
      <c r="EQN188" s="312"/>
      <c r="EQO188" s="312"/>
      <c r="EQP188" s="312"/>
      <c r="EQQ188" s="312"/>
      <c r="EQR188" s="312"/>
      <c r="EQS188" s="312"/>
      <c r="EQT188" s="312"/>
      <c r="EQU188" s="312"/>
      <c r="EQV188" s="312"/>
      <c r="EQW188" s="312"/>
      <c r="EQX188" s="312"/>
      <c r="EQY188" s="312"/>
      <c r="EQZ188" s="312"/>
      <c r="ERA188" s="312"/>
      <c r="ERB188" s="312"/>
      <c r="ERC188" s="312"/>
      <c r="ERD188" s="312"/>
      <c r="ERE188" s="312"/>
      <c r="ERF188" s="312"/>
      <c r="ERG188" s="312"/>
      <c r="ERH188" s="312"/>
      <c r="ERI188" s="312"/>
      <c r="ERJ188" s="312"/>
      <c r="ERK188" s="312"/>
      <c r="ERL188" s="312"/>
      <c r="ERM188" s="312"/>
      <c r="ERN188" s="312"/>
      <c r="ERO188" s="312"/>
      <c r="ERP188" s="312"/>
      <c r="ERQ188" s="312"/>
      <c r="ERR188" s="312"/>
      <c r="ERS188" s="312"/>
      <c r="ERT188" s="312"/>
      <c r="ERU188" s="312"/>
      <c r="ERV188" s="312"/>
      <c r="ERW188" s="312"/>
      <c r="ERX188" s="312"/>
      <c r="ERY188" s="312"/>
      <c r="ERZ188" s="312"/>
      <c r="ESA188" s="312"/>
      <c r="ESB188" s="312"/>
      <c r="ESC188" s="312"/>
      <c r="ESD188" s="312"/>
      <c r="ESE188" s="312"/>
      <c r="ESF188" s="312"/>
      <c r="ESG188" s="312"/>
      <c r="ESH188" s="312"/>
      <c r="ESI188" s="312"/>
      <c r="ESJ188" s="312"/>
      <c r="ESK188" s="312"/>
      <c r="ESL188" s="312"/>
      <c r="ESM188" s="312"/>
      <c r="ESN188" s="312"/>
      <c r="ESO188" s="312"/>
      <c r="ESP188" s="312"/>
      <c r="ESQ188" s="312"/>
      <c r="ESR188" s="312"/>
      <c r="ESS188" s="312"/>
      <c r="EST188" s="312"/>
      <c r="ESU188" s="312"/>
      <c r="ESV188" s="312"/>
      <c r="ESW188" s="312"/>
      <c r="ESX188" s="312"/>
      <c r="ESY188" s="312"/>
      <c r="ESZ188" s="312"/>
      <c r="ETA188" s="312"/>
      <c r="ETB188" s="312"/>
      <c r="ETC188" s="312"/>
      <c r="ETD188" s="312"/>
      <c r="ETE188" s="312"/>
      <c r="ETF188" s="312"/>
      <c r="ETG188" s="312"/>
      <c r="ETH188" s="312"/>
      <c r="ETI188" s="312"/>
      <c r="ETJ188" s="312"/>
      <c r="ETK188" s="312"/>
      <c r="ETL188" s="312"/>
      <c r="ETM188" s="312"/>
      <c r="ETN188" s="312"/>
      <c r="ETO188" s="312"/>
      <c r="ETP188" s="312"/>
      <c r="ETQ188" s="312"/>
      <c r="ETR188" s="312"/>
      <c r="ETS188" s="312"/>
      <c r="ETT188" s="312"/>
      <c r="ETU188" s="312"/>
      <c r="ETV188" s="312"/>
      <c r="ETW188" s="312"/>
      <c r="ETX188" s="312"/>
      <c r="ETY188" s="312"/>
      <c r="ETZ188" s="312"/>
      <c r="EUA188" s="312"/>
      <c r="EUB188" s="312"/>
      <c r="EUC188" s="312"/>
      <c r="EUD188" s="312"/>
      <c r="EUE188" s="312"/>
      <c r="EUF188" s="312"/>
      <c r="EUG188" s="312"/>
      <c r="EUH188" s="312"/>
      <c r="EUI188" s="312"/>
      <c r="EUJ188" s="312"/>
      <c r="EUK188" s="312"/>
      <c r="EUL188" s="312"/>
      <c r="EUM188" s="312"/>
      <c r="EUN188" s="312"/>
      <c r="EUO188" s="312"/>
      <c r="EUP188" s="312"/>
      <c r="EUQ188" s="312"/>
      <c r="EUR188" s="312"/>
      <c r="EUS188" s="312"/>
      <c r="EUT188" s="312"/>
      <c r="EUU188" s="312"/>
      <c r="EUV188" s="312"/>
      <c r="EUW188" s="312"/>
      <c r="EUX188" s="312"/>
      <c r="EUY188" s="312"/>
      <c r="EUZ188" s="312"/>
      <c r="EVA188" s="312"/>
      <c r="EVB188" s="312"/>
      <c r="EVC188" s="312"/>
      <c r="EVD188" s="312"/>
      <c r="EVE188" s="312"/>
      <c r="EVF188" s="312"/>
      <c r="EVG188" s="312"/>
      <c r="EVH188" s="312"/>
      <c r="EVI188" s="312"/>
      <c r="EVJ188" s="312"/>
      <c r="EVK188" s="312"/>
      <c r="EVL188" s="312"/>
      <c r="EVM188" s="312"/>
      <c r="EVN188" s="312"/>
      <c r="EVO188" s="312"/>
      <c r="EVP188" s="312"/>
      <c r="EVQ188" s="312"/>
      <c r="EVR188" s="312"/>
      <c r="EVS188" s="312"/>
      <c r="EVT188" s="312"/>
      <c r="EVU188" s="312"/>
      <c r="EVV188" s="312"/>
      <c r="EVW188" s="312"/>
      <c r="EVX188" s="312"/>
      <c r="EVY188" s="312"/>
      <c r="EVZ188" s="312"/>
      <c r="EWA188" s="312"/>
      <c r="EWB188" s="312"/>
      <c r="EWC188" s="312"/>
      <c r="EWD188" s="312"/>
      <c r="EWE188" s="312"/>
      <c r="EWF188" s="312"/>
      <c r="EWG188" s="312"/>
      <c r="EWH188" s="312"/>
      <c r="EWI188" s="312"/>
      <c r="EWJ188" s="312"/>
      <c r="EWK188" s="312"/>
      <c r="EWL188" s="312"/>
      <c r="EWM188" s="312"/>
      <c r="EWN188" s="312"/>
      <c r="EWO188" s="312"/>
      <c r="EWP188" s="312"/>
      <c r="EWQ188" s="312"/>
      <c r="EWR188" s="312"/>
      <c r="EWS188" s="312"/>
      <c r="EWT188" s="312"/>
      <c r="EWU188" s="312"/>
      <c r="EWV188" s="312"/>
      <c r="EWW188" s="312"/>
      <c r="EWX188" s="312"/>
      <c r="EWY188" s="312"/>
      <c r="EWZ188" s="312"/>
      <c r="EXA188" s="312"/>
      <c r="EXB188" s="312"/>
      <c r="EXC188" s="312"/>
      <c r="EXD188" s="312"/>
      <c r="EXE188" s="312"/>
      <c r="EXF188" s="312"/>
      <c r="EXG188" s="312"/>
      <c r="EXH188" s="312"/>
      <c r="EXI188" s="312"/>
      <c r="EXJ188" s="312"/>
      <c r="EXK188" s="312"/>
      <c r="EXL188" s="312"/>
      <c r="EXM188" s="312"/>
      <c r="EXN188" s="312"/>
      <c r="EXO188" s="312"/>
      <c r="EXP188" s="312"/>
      <c r="EXQ188" s="312"/>
      <c r="EXR188" s="312"/>
      <c r="EXS188" s="312"/>
      <c r="EXT188" s="312"/>
      <c r="EXU188" s="312"/>
      <c r="EXV188" s="312"/>
      <c r="EXW188" s="312"/>
      <c r="EXX188" s="312"/>
      <c r="EXY188" s="312"/>
      <c r="EXZ188" s="312"/>
      <c r="EYA188" s="312"/>
      <c r="EYB188" s="312"/>
      <c r="EYC188" s="312"/>
      <c r="EYD188" s="312"/>
      <c r="EYE188" s="312"/>
      <c r="EYF188" s="312"/>
      <c r="EYG188" s="312"/>
      <c r="EYH188" s="312"/>
      <c r="EYI188" s="312"/>
      <c r="EYJ188" s="312"/>
      <c r="EYK188" s="312"/>
      <c r="EYL188" s="312"/>
      <c r="EYM188" s="312"/>
      <c r="EYN188" s="312"/>
      <c r="EYO188" s="312"/>
      <c r="EYP188" s="312"/>
      <c r="EYQ188" s="312"/>
      <c r="EYR188" s="312"/>
      <c r="EYS188" s="312"/>
      <c r="EYT188" s="312"/>
      <c r="EYU188" s="312"/>
      <c r="EYV188" s="312"/>
      <c r="EYW188" s="312"/>
      <c r="EYX188" s="312"/>
      <c r="EYY188" s="312"/>
      <c r="EYZ188" s="312"/>
      <c r="EZA188" s="312"/>
      <c r="EZB188" s="312"/>
      <c r="EZC188" s="312"/>
      <c r="EZD188" s="312"/>
      <c r="EZE188" s="312"/>
      <c r="EZF188" s="312"/>
      <c r="EZG188" s="312"/>
      <c r="EZH188" s="312"/>
      <c r="EZI188" s="312"/>
      <c r="EZJ188" s="312"/>
      <c r="EZK188" s="312"/>
      <c r="EZL188" s="312"/>
      <c r="EZM188" s="312"/>
      <c r="EZN188" s="312"/>
      <c r="EZO188" s="312"/>
      <c r="EZP188" s="312"/>
      <c r="EZQ188" s="312"/>
      <c r="EZR188" s="312"/>
      <c r="EZS188" s="312"/>
      <c r="EZT188" s="312"/>
      <c r="EZU188" s="312"/>
      <c r="EZV188" s="312"/>
      <c r="EZW188" s="312"/>
      <c r="EZX188" s="312"/>
      <c r="EZY188" s="312"/>
      <c r="EZZ188" s="312"/>
      <c r="FAA188" s="312"/>
      <c r="FAB188" s="312"/>
      <c r="FAC188" s="312"/>
      <c r="FAD188" s="312"/>
      <c r="FAE188" s="312"/>
      <c r="FAF188" s="312"/>
      <c r="FAG188" s="312"/>
      <c r="FAH188" s="312"/>
      <c r="FAI188" s="312"/>
      <c r="FAJ188" s="312"/>
      <c r="FAK188" s="312"/>
      <c r="FAL188" s="312"/>
      <c r="FAM188" s="312"/>
      <c r="FAN188" s="312"/>
      <c r="FAO188" s="312"/>
      <c r="FAP188" s="312"/>
      <c r="FAQ188" s="312"/>
      <c r="FAR188" s="312"/>
      <c r="FAS188" s="312"/>
      <c r="FAT188" s="312"/>
      <c r="FAU188" s="312"/>
      <c r="FAV188" s="312"/>
      <c r="FAW188" s="312"/>
      <c r="FAX188" s="312"/>
      <c r="FAY188" s="312"/>
      <c r="FAZ188" s="312"/>
      <c r="FBA188" s="312"/>
      <c r="FBB188" s="312"/>
      <c r="FBC188" s="312"/>
      <c r="FBD188" s="312"/>
      <c r="FBE188" s="312"/>
      <c r="FBF188" s="312"/>
      <c r="FBG188" s="312"/>
      <c r="FBH188" s="312"/>
      <c r="FBI188" s="312"/>
      <c r="FBJ188" s="312"/>
      <c r="FBK188" s="312"/>
      <c r="FBL188" s="312"/>
      <c r="FBM188" s="312"/>
      <c r="FBN188" s="312"/>
      <c r="FBO188" s="312"/>
      <c r="FBP188" s="312"/>
      <c r="FBQ188" s="312"/>
      <c r="FBR188" s="312"/>
      <c r="FBS188" s="312"/>
      <c r="FBT188" s="312"/>
      <c r="FBU188" s="312"/>
      <c r="FBV188" s="312"/>
      <c r="FBW188" s="312"/>
      <c r="FBX188" s="312"/>
      <c r="FBY188" s="312"/>
      <c r="FBZ188" s="312"/>
      <c r="FCA188" s="312"/>
      <c r="FCB188" s="312"/>
      <c r="FCC188" s="312"/>
      <c r="FCD188" s="312"/>
      <c r="FCE188" s="312"/>
      <c r="FCF188" s="312"/>
      <c r="FCG188" s="312"/>
      <c r="FCH188" s="312"/>
      <c r="FCI188" s="312"/>
      <c r="FCJ188" s="312"/>
      <c r="FCK188" s="312"/>
      <c r="FCL188" s="312"/>
      <c r="FCM188" s="312"/>
      <c r="FCN188" s="312"/>
      <c r="FCO188" s="312"/>
      <c r="FCP188" s="312"/>
      <c r="FCQ188" s="312"/>
      <c r="FCR188" s="312"/>
      <c r="FCS188" s="312"/>
      <c r="FCT188" s="312"/>
      <c r="FCU188" s="312"/>
      <c r="FCV188" s="312"/>
      <c r="FCW188" s="312"/>
      <c r="FCX188" s="312"/>
      <c r="FCY188" s="312"/>
      <c r="FCZ188" s="312"/>
      <c r="FDA188" s="312"/>
      <c r="FDB188" s="312"/>
      <c r="FDC188" s="312"/>
      <c r="FDD188" s="312"/>
      <c r="FDE188" s="312"/>
      <c r="FDF188" s="312"/>
      <c r="FDG188" s="312"/>
      <c r="FDH188" s="312"/>
      <c r="FDI188" s="312"/>
      <c r="FDJ188" s="312"/>
      <c r="FDK188" s="312"/>
      <c r="FDL188" s="312"/>
      <c r="FDM188" s="312"/>
      <c r="FDN188" s="312"/>
      <c r="FDO188" s="312"/>
      <c r="FDP188" s="312"/>
      <c r="FDQ188" s="312"/>
      <c r="FDR188" s="312"/>
      <c r="FDS188" s="312"/>
      <c r="FDT188" s="312"/>
      <c r="FDU188" s="312"/>
      <c r="FDV188" s="312"/>
      <c r="FDW188" s="312"/>
      <c r="FDX188" s="312"/>
      <c r="FDY188" s="312"/>
      <c r="FDZ188" s="312"/>
      <c r="FEA188" s="312"/>
      <c r="FEB188" s="312"/>
      <c r="FEC188" s="312"/>
      <c r="FED188" s="312"/>
      <c r="FEE188" s="312"/>
      <c r="FEF188" s="312"/>
      <c r="FEG188" s="312"/>
      <c r="FEH188" s="312"/>
      <c r="FEI188" s="312"/>
      <c r="FEJ188" s="312"/>
      <c r="FEK188" s="312"/>
      <c r="FEL188" s="312"/>
      <c r="FEM188" s="312"/>
      <c r="FEN188" s="312"/>
      <c r="FEO188" s="312"/>
      <c r="FEP188" s="312"/>
      <c r="FEQ188" s="312"/>
      <c r="FER188" s="312"/>
      <c r="FES188" s="312"/>
      <c r="FET188" s="312"/>
      <c r="FEU188" s="312"/>
      <c r="FEV188" s="312"/>
      <c r="FEW188" s="312"/>
      <c r="FEX188" s="312"/>
      <c r="FEY188" s="312"/>
      <c r="FEZ188" s="312"/>
      <c r="FFA188" s="312"/>
      <c r="FFB188" s="312"/>
      <c r="FFC188" s="312"/>
      <c r="FFD188" s="312"/>
      <c r="FFE188" s="312"/>
      <c r="FFF188" s="312"/>
      <c r="FFG188" s="312"/>
      <c r="FFH188" s="312"/>
      <c r="FFI188" s="312"/>
      <c r="FFJ188" s="312"/>
      <c r="FFK188" s="312"/>
      <c r="FFL188" s="312"/>
      <c r="FFM188" s="312"/>
      <c r="FFN188" s="312"/>
      <c r="FFO188" s="312"/>
      <c r="FFP188" s="312"/>
      <c r="FFQ188" s="312"/>
      <c r="FFR188" s="312"/>
      <c r="FFS188" s="312"/>
      <c r="FFT188" s="312"/>
      <c r="FFU188" s="312"/>
      <c r="FFV188" s="312"/>
      <c r="FFW188" s="312"/>
      <c r="FFX188" s="312"/>
      <c r="FFY188" s="312"/>
      <c r="FFZ188" s="312"/>
      <c r="FGA188" s="312"/>
      <c r="FGB188" s="312"/>
      <c r="FGC188" s="312"/>
      <c r="FGD188" s="312"/>
      <c r="FGE188" s="312"/>
      <c r="FGF188" s="312"/>
      <c r="FGG188" s="312"/>
      <c r="FGH188" s="312"/>
      <c r="FGI188" s="312"/>
      <c r="FGJ188" s="312"/>
      <c r="FGK188" s="312"/>
      <c r="FGL188" s="312"/>
      <c r="FGM188" s="312"/>
      <c r="FGN188" s="312"/>
      <c r="FGO188" s="312"/>
      <c r="FGP188" s="312"/>
      <c r="FGQ188" s="312"/>
      <c r="FGR188" s="312"/>
      <c r="FGS188" s="312"/>
      <c r="FGT188" s="312"/>
      <c r="FGU188" s="312"/>
      <c r="FGV188" s="312"/>
      <c r="FGW188" s="312"/>
      <c r="FGX188" s="312"/>
      <c r="FGY188" s="312"/>
      <c r="FGZ188" s="312"/>
      <c r="FHA188" s="312"/>
      <c r="FHB188" s="312"/>
      <c r="FHC188" s="312"/>
      <c r="FHD188" s="312"/>
      <c r="FHE188" s="312"/>
      <c r="FHF188" s="312"/>
      <c r="FHG188" s="312"/>
      <c r="FHH188" s="312"/>
      <c r="FHI188" s="312"/>
      <c r="FHJ188" s="312"/>
      <c r="FHK188" s="312"/>
      <c r="FHL188" s="312"/>
      <c r="FHM188" s="312"/>
      <c r="FHN188" s="312"/>
      <c r="FHO188" s="312"/>
      <c r="FHP188" s="312"/>
      <c r="FHQ188" s="312"/>
      <c r="FHR188" s="312"/>
      <c r="FHS188" s="312"/>
      <c r="FHT188" s="312"/>
      <c r="FHU188" s="312"/>
      <c r="FHV188" s="312"/>
      <c r="FHW188" s="312"/>
      <c r="FHX188" s="312"/>
      <c r="FHY188" s="312"/>
      <c r="FHZ188" s="312"/>
      <c r="FIA188" s="312"/>
      <c r="FIB188" s="312"/>
      <c r="FIC188" s="312"/>
      <c r="FID188" s="312"/>
      <c r="FIE188" s="312"/>
      <c r="FIF188" s="312"/>
      <c r="FIG188" s="312"/>
      <c r="FIH188" s="312"/>
      <c r="FII188" s="312"/>
      <c r="FIJ188" s="312"/>
      <c r="FIK188" s="312"/>
      <c r="FIL188" s="312"/>
      <c r="FIM188" s="312"/>
      <c r="FIN188" s="312"/>
      <c r="FIO188" s="312"/>
      <c r="FIP188" s="312"/>
      <c r="FIQ188" s="312"/>
      <c r="FIR188" s="312"/>
      <c r="FIS188" s="312"/>
      <c r="FIT188" s="312"/>
      <c r="FIU188" s="312"/>
      <c r="FIV188" s="312"/>
      <c r="FIW188" s="312"/>
      <c r="FIX188" s="312"/>
      <c r="FIY188" s="312"/>
      <c r="FIZ188" s="312"/>
      <c r="FJA188" s="312"/>
      <c r="FJB188" s="312"/>
      <c r="FJC188" s="312"/>
      <c r="FJD188" s="312"/>
      <c r="FJE188" s="312"/>
      <c r="FJF188" s="312"/>
      <c r="FJG188" s="312"/>
      <c r="FJH188" s="312"/>
      <c r="FJI188" s="312"/>
      <c r="FJJ188" s="312"/>
      <c r="FJK188" s="312"/>
      <c r="FJL188" s="312"/>
      <c r="FJM188" s="312"/>
      <c r="FJN188" s="312"/>
      <c r="FJO188" s="312"/>
      <c r="FJP188" s="312"/>
      <c r="FJQ188" s="312"/>
      <c r="FJR188" s="312"/>
      <c r="FJS188" s="312"/>
      <c r="FJT188" s="312"/>
      <c r="FJU188" s="312"/>
      <c r="FJV188" s="312"/>
      <c r="FJW188" s="312"/>
      <c r="FJX188" s="312"/>
      <c r="FJY188" s="312"/>
      <c r="FJZ188" s="312"/>
      <c r="FKA188" s="312"/>
      <c r="FKB188" s="312"/>
      <c r="FKC188" s="312"/>
      <c r="FKD188" s="312"/>
      <c r="FKE188" s="312"/>
      <c r="FKF188" s="312"/>
      <c r="FKG188" s="312"/>
      <c r="FKH188" s="312"/>
      <c r="FKI188" s="312"/>
      <c r="FKJ188" s="312"/>
      <c r="FKK188" s="312"/>
      <c r="FKL188" s="312"/>
      <c r="FKM188" s="312"/>
      <c r="FKN188" s="312"/>
      <c r="FKO188" s="312"/>
      <c r="FKP188" s="312"/>
      <c r="FKQ188" s="312"/>
      <c r="FKR188" s="312"/>
      <c r="FKS188" s="312"/>
      <c r="FKT188" s="312"/>
      <c r="FKU188" s="312"/>
      <c r="FKV188" s="312"/>
      <c r="FKW188" s="312"/>
      <c r="FKX188" s="312"/>
      <c r="FKY188" s="312"/>
      <c r="FKZ188" s="312"/>
      <c r="FLA188" s="312"/>
      <c r="FLB188" s="312"/>
      <c r="FLC188" s="312"/>
      <c r="FLD188" s="312"/>
      <c r="FLE188" s="312"/>
      <c r="FLF188" s="312"/>
      <c r="FLG188" s="312"/>
      <c r="FLH188" s="312"/>
      <c r="FLI188" s="312"/>
      <c r="FLJ188" s="312"/>
      <c r="FLK188" s="312"/>
      <c r="FLL188" s="312"/>
      <c r="FLM188" s="312"/>
      <c r="FLN188" s="312"/>
      <c r="FLO188" s="312"/>
      <c r="FLP188" s="312"/>
      <c r="FLQ188" s="312"/>
      <c r="FLR188" s="312"/>
      <c r="FLS188" s="312"/>
      <c r="FLT188" s="312"/>
      <c r="FLU188" s="312"/>
      <c r="FLV188" s="312"/>
      <c r="FLW188" s="312"/>
      <c r="FLX188" s="312"/>
      <c r="FLY188" s="312"/>
      <c r="FLZ188" s="312"/>
      <c r="FMA188" s="312"/>
      <c r="FMB188" s="312"/>
      <c r="FMC188" s="312"/>
      <c r="FMD188" s="312"/>
      <c r="FME188" s="312"/>
      <c r="FMF188" s="312"/>
      <c r="FMG188" s="312"/>
      <c r="FMH188" s="312"/>
      <c r="FMI188" s="312"/>
      <c r="FMJ188" s="312"/>
      <c r="FMK188" s="312"/>
      <c r="FML188" s="312"/>
      <c r="FMM188" s="312"/>
      <c r="FMN188" s="312"/>
      <c r="FMO188" s="312"/>
      <c r="FMP188" s="312"/>
      <c r="FMQ188" s="312"/>
      <c r="FMR188" s="312"/>
      <c r="FMS188" s="312"/>
      <c r="FMT188" s="312"/>
      <c r="FMU188" s="312"/>
      <c r="FMV188" s="312"/>
      <c r="FMW188" s="312"/>
      <c r="FMX188" s="312"/>
      <c r="FMY188" s="312"/>
      <c r="FMZ188" s="312"/>
      <c r="FNA188" s="312"/>
      <c r="FNB188" s="312"/>
      <c r="FNC188" s="312"/>
      <c r="FND188" s="312"/>
      <c r="FNE188" s="312"/>
      <c r="FNF188" s="312"/>
      <c r="FNG188" s="312"/>
      <c r="FNH188" s="312"/>
      <c r="FNI188" s="312"/>
      <c r="FNJ188" s="312"/>
      <c r="FNK188" s="312"/>
      <c r="FNL188" s="312"/>
      <c r="FNM188" s="312"/>
      <c r="FNN188" s="312"/>
      <c r="FNO188" s="312"/>
      <c r="FNP188" s="312"/>
      <c r="FNQ188" s="312"/>
      <c r="FNR188" s="312"/>
      <c r="FNS188" s="312"/>
      <c r="FNT188" s="312"/>
      <c r="FNU188" s="312"/>
      <c r="FNV188" s="312"/>
      <c r="FNW188" s="312"/>
      <c r="FNX188" s="312"/>
      <c r="FNY188" s="312"/>
      <c r="FNZ188" s="312"/>
      <c r="FOA188" s="312"/>
      <c r="FOB188" s="312"/>
      <c r="FOC188" s="312"/>
      <c r="FOD188" s="312"/>
      <c r="FOE188" s="312"/>
      <c r="FOF188" s="312"/>
      <c r="FOG188" s="312"/>
      <c r="FOH188" s="312"/>
      <c r="FOI188" s="312"/>
      <c r="FOJ188" s="312"/>
      <c r="FOK188" s="312"/>
      <c r="FOL188" s="312"/>
      <c r="FOM188" s="312"/>
      <c r="FON188" s="312"/>
      <c r="FOO188" s="312"/>
      <c r="FOP188" s="312"/>
      <c r="FOQ188" s="312"/>
      <c r="FOR188" s="312"/>
      <c r="FOS188" s="312"/>
      <c r="FOT188" s="312"/>
      <c r="FOU188" s="312"/>
      <c r="FOV188" s="312"/>
      <c r="FOW188" s="312"/>
      <c r="FOX188" s="312"/>
      <c r="FOY188" s="312"/>
      <c r="FOZ188" s="312"/>
      <c r="FPA188" s="312"/>
      <c r="FPB188" s="312"/>
      <c r="FPC188" s="312"/>
      <c r="FPD188" s="312"/>
      <c r="FPE188" s="312"/>
      <c r="FPF188" s="312"/>
      <c r="FPG188" s="312"/>
      <c r="FPH188" s="312"/>
      <c r="FPI188" s="312"/>
      <c r="FPJ188" s="312"/>
      <c r="FPK188" s="312"/>
      <c r="FPL188" s="312"/>
      <c r="FPM188" s="312"/>
      <c r="FPN188" s="312"/>
      <c r="FPO188" s="312"/>
      <c r="FPP188" s="312"/>
      <c r="FPQ188" s="312"/>
      <c r="FPR188" s="312"/>
      <c r="FPS188" s="312"/>
      <c r="FPT188" s="312"/>
      <c r="FPU188" s="312"/>
      <c r="FPV188" s="312"/>
      <c r="FPW188" s="312"/>
      <c r="FPX188" s="312"/>
      <c r="FPY188" s="312"/>
      <c r="FPZ188" s="312"/>
      <c r="FQA188" s="312"/>
      <c r="FQB188" s="312"/>
      <c r="FQC188" s="312"/>
      <c r="FQD188" s="312"/>
      <c r="FQE188" s="312"/>
      <c r="FQF188" s="312"/>
      <c r="FQG188" s="312"/>
      <c r="FQH188" s="312"/>
      <c r="FQI188" s="312"/>
      <c r="FQJ188" s="312"/>
      <c r="FQK188" s="312"/>
      <c r="FQL188" s="312"/>
      <c r="FQM188" s="312"/>
      <c r="FQN188" s="312"/>
      <c r="FQO188" s="312"/>
      <c r="FQP188" s="312"/>
      <c r="FQQ188" s="312"/>
      <c r="FQR188" s="312"/>
      <c r="FQS188" s="312"/>
      <c r="FQT188" s="312"/>
      <c r="FQU188" s="312"/>
      <c r="FQV188" s="312"/>
      <c r="FQW188" s="312"/>
      <c r="FQX188" s="312"/>
      <c r="FQY188" s="312"/>
      <c r="FQZ188" s="312"/>
      <c r="FRA188" s="312"/>
      <c r="FRB188" s="312"/>
      <c r="FRC188" s="312"/>
      <c r="FRD188" s="312"/>
      <c r="FRE188" s="312"/>
      <c r="FRF188" s="312"/>
      <c r="FRG188" s="312"/>
      <c r="FRH188" s="312"/>
      <c r="FRI188" s="312"/>
      <c r="FRJ188" s="312"/>
      <c r="FRK188" s="312"/>
      <c r="FRL188" s="312"/>
      <c r="FRM188" s="312"/>
      <c r="FRN188" s="312"/>
      <c r="FRO188" s="312"/>
      <c r="FRP188" s="312"/>
      <c r="FRQ188" s="312"/>
      <c r="FRR188" s="312"/>
      <c r="FRS188" s="312"/>
      <c r="FRT188" s="312"/>
      <c r="FRU188" s="312"/>
      <c r="FRV188" s="312"/>
      <c r="FRW188" s="312"/>
      <c r="FRX188" s="312"/>
      <c r="FRY188" s="312"/>
      <c r="FRZ188" s="312"/>
      <c r="FSA188" s="312"/>
      <c r="FSB188" s="312"/>
      <c r="FSC188" s="312"/>
      <c r="FSD188" s="312"/>
      <c r="FSE188" s="312"/>
      <c r="FSF188" s="312"/>
      <c r="FSG188" s="312"/>
      <c r="FSH188" s="312"/>
      <c r="FSI188" s="312"/>
      <c r="FSJ188" s="312"/>
      <c r="FSK188" s="312"/>
      <c r="FSL188" s="312"/>
      <c r="FSM188" s="312"/>
      <c r="FSN188" s="312"/>
      <c r="FSO188" s="312"/>
      <c r="FSP188" s="312"/>
      <c r="FSQ188" s="312"/>
      <c r="FSR188" s="312"/>
      <c r="FSS188" s="312"/>
      <c r="FST188" s="312"/>
      <c r="FSU188" s="312"/>
      <c r="FSV188" s="312"/>
      <c r="FSW188" s="312"/>
      <c r="FSX188" s="312"/>
      <c r="FSY188" s="312"/>
      <c r="FSZ188" s="312"/>
      <c r="FTA188" s="312"/>
      <c r="FTB188" s="312"/>
      <c r="FTC188" s="312"/>
      <c r="FTD188" s="312"/>
      <c r="FTE188" s="312"/>
      <c r="FTF188" s="312"/>
      <c r="FTG188" s="312"/>
      <c r="FTH188" s="312"/>
      <c r="FTI188" s="312"/>
      <c r="FTJ188" s="312"/>
      <c r="FTK188" s="312"/>
      <c r="FTL188" s="312"/>
      <c r="FTM188" s="312"/>
      <c r="FTN188" s="312"/>
      <c r="FTO188" s="312"/>
      <c r="FTP188" s="312"/>
      <c r="FTQ188" s="312"/>
      <c r="FTR188" s="312"/>
      <c r="FTS188" s="312"/>
      <c r="FTT188" s="312"/>
      <c r="FTU188" s="312"/>
      <c r="FTV188" s="312"/>
      <c r="FTW188" s="312"/>
      <c r="FTX188" s="312"/>
      <c r="FTY188" s="312"/>
      <c r="FTZ188" s="312"/>
      <c r="FUA188" s="312"/>
      <c r="FUB188" s="312"/>
      <c r="FUC188" s="312"/>
      <c r="FUD188" s="312"/>
      <c r="FUE188" s="312"/>
      <c r="FUF188" s="312"/>
      <c r="FUG188" s="312"/>
      <c r="FUH188" s="312"/>
      <c r="FUI188" s="312"/>
      <c r="FUJ188" s="312"/>
      <c r="FUK188" s="312"/>
      <c r="FUL188" s="312"/>
      <c r="FUM188" s="312"/>
      <c r="FUN188" s="312"/>
      <c r="FUO188" s="312"/>
      <c r="FUP188" s="312"/>
      <c r="FUQ188" s="312"/>
      <c r="FUR188" s="312"/>
      <c r="FUS188" s="312"/>
      <c r="FUT188" s="312"/>
      <c r="FUU188" s="312"/>
      <c r="FUV188" s="312"/>
      <c r="FUW188" s="312"/>
      <c r="FUX188" s="312"/>
      <c r="FUY188" s="312"/>
      <c r="FUZ188" s="312"/>
      <c r="FVA188" s="312"/>
      <c r="FVB188" s="312"/>
      <c r="FVC188" s="312"/>
      <c r="FVD188" s="312"/>
      <c r="FVE188" s="312"/>
      <c r="FVF188" s="312"/>
      <c r="FVG188" s="312"/>
      <c r="FVH188" s="312"/>
      <c r="FVI188" s="312"/>
      <c r="FVJ188" s="312"/>
      <c r="FVK188" s="312"/>
      <c r="FVL188" s="312"/>
      <c r="FVM188" s="312"/>
      <c r="FVN188" s="312"/>
      <c r="FVO188" s="312"/>
      <c r="FVP188" s="312"/>
      <c r="FVQ188" s="312"/>
      <c r="FVR188" s="312"/>
      <c r="FVS188" s="312"/>
      <c r="FVT188" s="312"/>
      <c r="FVU188" s="312"/>
      <c r="FVV188" s="312"/>
      <c r="FVW188" s="312"/>
      <c r="FVX188" s="312"/>
      <c r="FVY188" s="312"/>
      <c r="FVZ188" s="312"/>
      <c r="FWA188" s="312"/>
      <c r="FWB188" s="312"/>
      <c r="FWC188" s="312"/>
      <c r="FWD188" s="312"/>
      <c r="FWE188" s="312"/>
      <c r="FWF188" s="312"/>
      <c r="FWG188" s="312"/>
      <c r="FWH188" s="312"/>
      <c r="FWI188" s="312"/>
      <c r="FWJ188" s="312"/>
      <c r="FWK188" s="312"/>
      <c r="FWL188" s="312"/>
      <c r="FWM188" s="312"/>
      <c r="FWN188" s="312"/>
      <c r="FWO188" s="312"/>
      <c r="FWP188" s="312"/>
      <c r="FWQ188" s="312"/>
      <c r="FWR188" s="312"/>
      <c r="FWS188" s="312"/>
      <c r="FWT188" s="312"/>
      <c r="FWU188" s="312"/>
      <c r="FWV188" s="312"/>
      <c r="FWW188" s="312"/>
      <c r="FWX188" s="312"/>
      <c r="FWY188" s="312"/>
      <c r="FWZ188" s="312"/>
      <c r="FXA188" s="312"/>
      <c r="FXB188" s="312"/>
      <c r="FXC188" s="312"/>
      <c r="FXD188" s="312"/>
      <c r="FXE188" s="312"/>
      <c r="FXF188" s="312"/>
      <c r="FXG188" s="312"/>
      <c r="FXH188" s="312"/>
      <c r="FXI188" s="312"/>
      <c r="FXJ188" s="312"/>
      <c r="FXK188" s="312"/>
      <c r="FXL188" s="312"/>
      <c r="FXM188" s="312"/>
      <c r="FXN188" s="312"/>
      <c r="FXO188" s="312"/>
      <c r="FXP188" s="312"/>
      <c r="FXQ188" s="312"/>
      <c r="FXR188" s="312"/>
      <c r="FXS188" s="312"/>
      <c r="FXT188" s="312"/>
      <c r="FXU188" s="312"/>
      <c r="FXV188" s="312"/>
      <c r="FXW188" s="312"/>
      <c r="FXX188" s="312"/>
      <c r="FXY188" s="312"/>
      <c r="FXZ188" s="312"/>
      <c r="FYA188" s="312"/>
      <c r="FYB188" s="312"/>
      <c r="FYC188" s="312"/>
      <c r="FYD188" s="312"/>
      <c r="FYE188" s="312"/>
      <c r="FYF188" s="312"/>
      <c r="FYG188" s="312"/>
      <c r="FYH188" s="312"/>
      <c r="FYI188" s="312"/>
      <c r="FYJ188" s="312"/>
      <c r="FYK188" s="312"/>
      <c r="FYL188" s="312"/>
      <c r="FYM188" s="312"/>
      <c r="FYN188" s="312"/>
      <c r="FYO188" s="312"/>
      <c r="FYP188" s="312"/>
      <c r="FYQ188" s="312"/>
      <c r="FYR188" s="312"/>
      <c r="FYS188" s="312"/>
      <c r="FYT188" s="312"/>
      <c r="FYU188" s="312"/>
      <c r="FYV188" s="312"/>
      <c r="FYW188" s="312"/>
      <c r="FYX188" s="312"/>
      <c r="FYY188" s="312"/>
      <c r="FYZ188" s="312"/>
      <c r="FZA188" s="312"/>
      <c r="FZB188" s="312"/>
      <c r="FZC188" s="312"/>
      <c r="FZD188" s="312"/>
      <c r="FZE188" s="312"/>
      <c r="FZF188" s="312"/>
      <c r="FZG188" s="312"/>
      <c r="FZH188" s="312"/>
      <c r="FZI188" s="312"/>
      <c r="FZJ188" s="312"/>
      <c r="FZK188" s="312"/>
      <c r="FZL188" s="312"/>
      <c r="FZM188" s="312"/>
      <c r="FZN188" s="312"/>
      <c r="FZO188" s="312"/>
      <c r="FZP188" s="312"/>
      <c r="FZQ188" s="312"/>
      <c r="FZR188" s="312"/>
      <c r="FZS188" s="312"/>
      <c r="FZT188" s="312"/>
      <c r="FZU188" s="312"/>
      <c r="FZV188" s="312"/>
      <c r="FZW188" s="312"/>
      <c r="FZX188" s="312"/>
      <c r="FZY188" s="312"/>
      <c r="FZZ188" s="312"/>
      <c r="GAA188" s="312"/>
      <c r="GAB188" s="312"/>
      <c r="GAC188" s="312"/>
      <c r="GAD188" s="312"/>
      <c r="GAE188" s="312"/>
      <c r="GAF188" s="312"/>
      <c r="GAG188" s="312"/>
      <c r="GAH188" s="312"/>
      <c r="GAI188" s="312"/>
      <c r="GAJ188" s="312"/>
      <c r="GAK188" s="312"/>
      <c r="GAL188" s="312"/>
      <c r="GAM188" s="312"/>
      <c r="GAN188" s="312"/>
      <c r="GAO188" s="312"/>
      <c r="GAP188" s="312"/>
      <c r="GAQ188" s="312"/>
      <c r="GAR188" s="312"/>
      <c r="GAS188" s="312"/>
      <c r="GAT188" s="312"/>
      <c r="GAU188" s="312"/>
      <c r="GAV188" s="312"/>
      <c r="GAW188" s="312"/>
      <c r="GAX188" s="312"/>
      <c r="GAY188" s="312"/>
      <c r="GAZ188" s="312"/>
      <c r="GBA188" s="312"/>
      <c r="GBB188" s="312"/>
      <c r="GBC188" s="312"/>
      <c r="GBD188" s="312"/>
      <c r="GBE188" s="312"/>
      <c r="GBF188" s="312"/>
      <c r="GBG188" s="312"/>
      <c r="GBH188" s="312"/>
      <c r="GBI188" s="312"/>
      <c r="GBJ188" s="312"/>
      <c r="GBK188" s="312"/>
      <c r="GBL188" s="312"/>
      <c r="GBM188" s="312"/>
      <c r="GBN188" s="312"/>
      <c r="GBO188" s="312"/>
      <c r="GBP188" s="312"/>
      <c r="GBQ188" s="312"/>
      <c r="GBR188" s="312"/>
      <c r="GBS188" s="312"/>
      <c r="GBT188" s="312"/>
      <c r="GBU188" s="312"/>
      <c r="GBV188" s="312"/>
      <c r="GBW188" s="312"/>
      <c r="GBX188" s="312"/>
      <c r="GBY188" s="312"/>
      <c r="GBZ188" s="312"/>
      <c r="GCA188" s="312"/>
      <c r="GCB188" s="312"/>
      <c r="GCC188" s="312"/>
      <c r="GCD188" s="312"/>
      <c r="GCE188" s="312"/>
      <c r="GCF188" s="312"/>
      <c r="GCG188" s="312"/>
      <c r="GCH188" s="312"/>
      <c r="GCI188" s="312"/>
      <c r="GCJ188" s="312"/>
      <c r="GCK188" s="312"/>
      <c r="GCL188" s="312"/>
      <c r="GCM188" s="312"/>
      <c r="GCN188" s="312"/>
      <c r="GCO188" s="312"/>
      <c r="GCP188" s="312"/>
      <c r="GCQ188" s="312"/>
      <c r="GCR188" s="312"/>
      <c r="GCS188" s="312"/>
      <c r="GCT188" s="312"/>
      <c r="GCU188" s="312"/>
      <c r="GCV188" s="312"/>
      <c r="GCW188" s="312"/>
      <c r="GCX188" s="312"/>
      <c r="GCY188" s="312"/>
      <c r="GCZ188" s="312"/>
      <c r="GDA188" s="312"/>
      <c r="GDB188" s="312"/>
      <c r="GDC188" s="312"/>
      <c r="GDD188" s="312"/>
      <c r="GDE188" s="312"/>
      <c r="GDF188" s="312"/>
      <c r="GDG188" s="312"/>
      <c r="GDH188" s="312"/>
      <c r="GDI188" s="312"/>
      <c r="GDJ188" s="312"/>
      <c r="GDK188" s="312"/>
      <c r="GDL188" s="312"/>
      <c r="GDM188" s="312"/>
      <c r="GDN188" s="312"/>
      <c r="GDO188" s="312"/>
      <c r="GDP188" s="312"/>
      <c r="GDQ188" s="312"/>
      <c r="GDR188" s="312"/>
      <c r="GDS188" s="312"/>
      <c r="GDT188" s="312"/>
      <c r="GDU188" s="312"/>
      <c r="GDV188" s="312"/>
      <c r="GDW188" s="312"/>
      <c r="GDX188" s="312"/>
      <c r="GDY188" s="312"/>
      <c r="GDZ188" s="312"/>
      <c r="GEA188" s="312"/>
      <c r="GEB188" s="312"/>
      <c r="GEC188" s="312"/>
      <c r="GED188" s="312"/>
      <c r="GEE188" s="312"/>
      <c r="GEF188" s="312"/>
      <c r="GEG188" s="312"/>
      <c r="GEH188" s="312"/>
      <c r="GEI188" s="312"/>
      <c r="GEJ188" s="312"/>
      <c r="GEK188" s="312"/>
      <c r="GEL188" s="312"/>
      <c r="GEM188" s="312"/>
      <c r="GEN188" s="312"/>
      <c r="GEO188" s="312"/>
      <c r="GEP188" s="312"/>
      <c r="GEQ188" s="312"/>
      <c r="GER188" s="312"/>
      <c r="GES188" s="312"/>
      <c r="GET188" s="312"/>
      <c r="GEU188" s="312"/>
      <c r="GEV188" s="312"/>
      <c r="GEW188" s="312"/>
      <c r="GEX188" s="312"/>
      <c r="GEY188" s="312"/>
      <c r="GEZ188" s="312"/>
      <c r="GFA188" s="312"/>
      <c r="GFB188" s="312"/>
      <c r="GFC188" s="312"/>
      <c r="GFD188" s="312"/>
      <c r="GFE188" s="312"/>
      <c r="GFF188" s="312"/>
      <c r="GFG188" s="312"/>
      <c r="GFH188" s="312"/>
      <c r="GFI188" s="312"/>
      <c r="GFJ188" s="312"/>
      <c r="GFK188" s="312"/>
      <c r="GFL188" s="312"/>
      <c r="GFM188" s="312"/>
      <c r="GFN188" s="312"/>
      <c r="GFO188" s="312"/>
      <c r="GFP188" s="312"/>
      <c r="GFQ188" s="312"/>
      <c r="GFR188" s="312"/>
      <c r="GFS188" s="312"/>
      <c r="GFT188" s="312"/>
      <c r="GFU188" s="312"/>
      <c r="GFV188" s="312"/>
      <c r="GFW188" s="312"/>
      <c r="GFX188" s="312"/>
      <c r="GFY188" s="312"/>
      <c r="GFZ188" s="312"/>
      <c r="GGA188" s="312"/>
      <c r="GGB188" s="312"/>
      <c r="GGC188" s="312"/>
      <c r="GGD188" s="312"/>
      <c r="GGE188" s="312"/>
      <c r="GGF188" s="312"/>
      <c r="GGG188" s="312"/>
      <c r="GGH188" s="312"/>
      <c r="GGI188" s="312"/>
      <c r="GGJ188" s="312"/>
      <c r="GGK188" s="312"/>
      <c r="GGL188" s="312"/>
      <c r="GGM188" s="312"/>
      <c r="GGN188" s="312"/>
      <c r="GGO188" s="312"/>
      <c r="GGP188" s="312"/>
      <c r="GGQ188" s="312"/>
      <c r="GGR188" s="312"/>
      <c r="GGS188" s="312"/>
      <c r="GGT188" s="312"/>
      <c r="GGU188" s="312"/>
      <c r="GGV188" s="312"/>
      <c r="GGW188" s="312"/>
      <c r="GGX188" s="312"/>
      <c r="GGY188" s="312"/>
      <c r="GGZ188" s="312"/>
      <c r="GHA188" s="312"/>
      <c r="GHB188" s="312"/>
      <c r="GHC188" s="312"/>
      <c r="GHD188" s="312"/>
      <c r="GHE188" s="312"/>
      <c r="GHF188" s="312"/>
      <c r="GHG188" s="312"/>
      <c r="GHH188" s="312"/>
      <c r="GHI188" s="312"/>
      <c r="GHJ188" s="312"/>
      <c r="GHK188" s="312"/>
      <c r="GHL188" s="312"/>
      <c r="GHM188" s="312"/>
      <c r="GHN188" s="312"/>
      <c r="GHO188" s="312"/>
      <c r="GHP188" s="312"/>
      <c r="GHQ188" s="312"/>
      <c r="GHR188" s="312"/>
      <c r="GHS188" s="312"/>
      <c r="GHT188" s="312"/>
      <c r="GHU188" s="312"/>
      <c r="GHV188" s="312"/>
      <c r="GHW188" s="312"/>
      <c r="GHX188" s="312"/>
      <c r="GHY188" s="312"/>
      <c r="GHZ188" s="312"/>
      <c r="GIA188" s="312"/>
      <c r="GIB188" s="312"/>
      <c r="GIC188" s="312"/>
      <c r="GID188" s="312"/>
      <c r="GIE188" s="312"/>
      <c r="GIF188" s="312"/>
      <c r="GIG188" s="312"/>
      <c r="GIH188" s="312"/>
      <c r="GII188" s="312"/>
      <c r="GIJ188" s="312"/>
      <c r="GIK188" s="312"/>
      <c r="GIL188" s="312"/>
      <c r="GIM188" s="312"/>
      <c r="GIN188" s="312"/>
      <c r="GIO188" s="312"/>
      <c r="GIP188" s="312"/>
      <c r="GIQ188" s="312"/>
      <c r="GIR188" s="312"/>
      <c r="GIS188" s="312"/>
      <c r="GIT188" s="312"/>
      <c r="GIU188" s="312"/>
      <c r="GIV188" s="312"/>
      <c r="GIW188" s="312"/>
      <c r="GIX188" s="312"/>
      <c r="GIY188" s="312"/>
      <c r="GIZ188" s="312"/>
      <c r="GJA188" s="312"/>
      <c r="GJB188" s="312"/>
      <c r="GJC188" s="312"/>
      <c r="GJD188" s="312"/>
      <c r="GJE188" s="312"/>
      <c r="GJF188" s="312"/>
      <c r="GJG188" s="312"/>
      <c r="GJH188" s="312"/>
      <c r="GJI188" s="312"/>
      <c r="GJJ188" s="312"/>
      <c r="GJK188" s="312"/>
      <c r="GJL188" s="312"/>
      <c r="GJM188" s="312"/>
      <c r="GJN188" s="312"/>
      <c r="GJO188" s="312"/>
      <c r="GJP188" s="312"/>
      <c r="GJQ188" s="312"/>
      <c r="GJR188" s="312"/>
      <c r="GJS188" s="312"/>
      <c r="GJT188" s="312"/>
      <c r="GJU188" s="312"/>
      <c r="GJV188" s="312"/>
      <c r="GJW188" s="312"/>
      <c r="GJX188" s="312"/>
      <c r="GJY188" s="312"/>
      <c r="GJZ188" s="312"/>
      <c r="GKA188" s="312"/>
      <c r="GKB188" s="312"/>
      <c r="GKC188" s="312"/>
      <c r="GKD188" s="312"/>
      <c r="GKE188" s="312"/>
      <c r="GKF188" s="312"/>
      <c r="GKG188" s="312"/>
      <c r="GKH188" s="312"/>
      <c r="GKI188" s="312"/>
      <c r="GKJ188" s="312"/>
      <c r="GKK188" s="312"/>
      <c r="GKL188" s="312"/>
      <c r="GKM188" s="312"/>
      <c r="GKN188" s="312"/>
      <c r="GKO188" s="312"/>
      <c r="GKP188" s="312"/>
      <c r="GKQ188" s="312"/>
      <c r="GKR188" s="312"/>
      <c r="GKS188" s="312"/>
      <c r="GKT188" s="312"/>
      <c r="GKU188" s="312"/>
      <c r="GKV188" s="312"/>
      <c r="GKW188" s="312"/>
      <c r="GKX188" s="312"/>
      <c r="GKY188" s="312"/>
      <c r="GKZ188" s="312"/>
      <c r="GLA188" s="312"/>
      <c r="GLB188" s="312"/>
      <c r="GLC188" s="312"/>
      <c r="GLD188" s="312"/>
      <c r="GLE188" s="312"/>
      <c r="GLF188" s="312"/>
      <c r="GLG188" s="312"/>
      <c r="GLH188" s="312"/>
      <c r="GLI188" s="312"/>
      <c r="GLJ188" s="312"/>
      <c r="GLK188" s="312"/>
      <c r="GLL188" s="312"/>
      <c r="GLM188" s="312"/>
      <c r="GLN188" s="312"/>
      <c r="GLO188" s="312"/>
      <c r="GLP188" s="312"/>
      <c r="GLQ188" s="312"/>
      <c r="GLR188" s="312"/>
      <c r="GLS188" s="312"/>
      <c r="GLT188" s="312"/>
      <c r="GLU188" s="312"/>
      <c r="GLV188" s="312"/>
      <c r="GLW188" s="312"/>
      <c r="GLX188" s="312"/>
      <c r="GLY188" s="312"/>
      <c r="GLZ188" s="312"/>
      <c r="GMA188" s="312"/>
      <c r="GMB188" s="312"/>
      <c r="GMC188" s="312"/>
      <c r="GMD188" s="312"/>
      <c r="GME188" s="312"/>
      <c r="GMF188" s="312"/>
      <c r="GMG188" s="312"/>
      <c r="GMH188" s="312"/>
      <c r="GMI188" s="312"/>
      <c r="GMJ188" s="312"/>
      <c r="GMK188" s="312"/>
      <c r="GML188" s="312"/>
      <c r="GMM188" s="312"/>
      <c r="GMN188" s="312"/>
      <c r="GMO188" s="312"/>
      <c r="GMP188" s="312"/>
      <c r="GMQ188" s="312"/>
      <c r="GMR188" s="312"/>
      <c r="GMS188" s="312"/>
      <c r="GMT188" s="312"/>
      <c r="GMU188" s="312"/>
      <c r="GMV188" s="312"/>
      <c r="GMW188" s="312"/>
      <c r="GMX188" s="312"/>
      <c r="GMY188" s="312"/>
      <c r="GMZ188" s="312"/>
      <c r="GNA188" s="312"/>
      <c r="GNB188" s="312"/>
      <c r="GNC188" s="312"/>
      <c r="GND188" s="312"/>
      <c r="GNE188" s="312"/>
      <c r="GNF188" s="312"/>
      <c r="GNG188" s="312"/>
      <c r="GNH188" s="312"/>
      <c r="GNI188" s="312"/>
      <c r="GNJ188" s="312"/>
      <c r="GNK188" s="312"/>
      <c r="GNL188" s="312"/>
      <c r="GNM188" s="312"/>
      <c r="GNN188" s="312"/>
      <c r="GNO188" s="312"/>
      <c r="GNP188" s="312"/>
      <c r="GNQ188" s="312"/>
      <c r="GNR188" s="312"/>
      <c r="GNS188" s="312"/>
      <c r="GNT188" s="312"/>
      <c r="GNU188" s="312"/>
      <c r="GNV188" s="312"/>
      <c r="GNW188" s="312"/>
      <c r="GNX188" s="312"/>
      <c r="GNY188" s="312"/>
      <c r="GNZ188" s="312"/>
      <c r="GOA188" s="312"/>
      <c r="GOB188" s="312"/>
      <c r="GOC188" s="312"/>
      <c r="GOD188" s="312"/>
      <c r="GOE188" s="312"/>
      <c r="GOF188" s="312"/>
      <c r="GOG188" s="312"/>
      <c r="GOH188" s="312"/>
      <c r="GOI188" s="312"/>
      <c r="GOJ188" s="312"/>
      <c r="GOK188" s="312"/>
      <c r="GOL188" s="312"/>
      <c r="GOM188" s="312"/>
      <c r="GON188" s="312"/>
      <c r="GOO188" s="312"/>
      <c r="GOP188" s="312"/>
      <c r="GOQ188" s="312"/>
      <c r="GOR188" s="312"/>
      <c r="GOS188" s="312"/>
      <c r="GOT188" s="312"/>
      <c r="GOU188" s="312"/>
      <c r="GOV188" s="312"/>
      <c r="GOW188" s="312"/>
      <c r="GOX188" s="312"/>
      <c r="GOY188" s="312"/>
      <c r="GOZ188" s="312"/>
      <c r="GPA188" s="312"/>
      <c r="GPB188" s="312"/>
      <c r="GPC188" s="312"/>
      <c r="GPD188" s="312"/>
      <c r="GPE188" s="312"/>
      <c r="GPF188" s="312"/>
      <c r="GPG188" s="312"/>
      <c r="GPH188" s="312"/>
      <c r="GPI188" s="312"/>
      <c r="GPJ188" s="312"/>
      <c r="GPK188" s="312"/>
      <c r="GPL188" s="312"/>
      <c r="GPM188" s="312"/>
      <c r="GPN188" s="312"/>
      <c r="GPO188" s="312"/>
      <c r="GPP188" s="312"/>
      <c r="GPQ188" s="312"/>
      <c r="GPR188" s="312"/>
      <c r="GPS188" s="312"/>
      <c r="GPT188" s="312"/>
      <c r="GPU188" s="312"/>
      <c r="GPV188" s="312"/>
      <c r="GPW188" s="312"/>
      <c r="GPX188" s="312"/>
      <c r="GPY188" s="312"/>
      <c r="GPZ188" s="312"/>
      <c r="GQA188" s="312"/>
      <c r="GQB188" s="312"/>
      <c r="GQC188" s="312"/>
      <c r="GQD188" s="312"/>
      <c r="GQE188" s="312"/>
      <c r="GQF188" s="312"/>
      <c r="GQG188" s="312"/>
      <c r="GQH188" s="312"/>
      <c r="GQI188" s="312"/>
      <c r="GQJ188" s="312"/>
      <c r="GQK188" s="312"/>
      <c r="GQL188" s="312"/>
      <c r="GQM188" s="312"/>
      <c r="GQN188" s="312"/>
      <c r="GQO188" s="312"/>
      <c r="GQP188" s="312"/>
      <c r="GQQ188" s="312"/>
      <c r="GQR188" s="312"/>
      <c r="GQS188" s="312"/>
      <c r="GQT188" s="312"/>
      <c r="GQU188" s="312"/>
      <c r="GQV188" s="312"/>
      <c r="GQW188" s="312"/>
      <c r="GQX188" s="312"/>
      <c r="GQY188" s="312"/>
      <c r="GQZ188" s="312"/>
      <c r="GRA188" s="312"/>
      <c r="GRB188" s="312"/>
      <c r="GRC188" s="312"/>
      <c r="GRD188" s="312"/>
      <c r="GRE188" s="312"/>
      <c r="GRF188" s="312"/>
      <c r="GRG188" s="312"/>
      <c r="GRH188" s="312"/>
      <c r="GRI188" s="312"/>
      <c r="GRJ188" s="312"/>
      <c r="GRK188" s="312"/>
      <c r="GRL188" s="312"/>
      <c r="GRM188" s="312"/>
      <c r="GRN188" s="312"/>
      <c r="GRO188" s="312"/>
      <c r="GRP188" s="312"/>
      <c r="GRQ188" s="312"/>
      <c r="GRR188" s="312"/>
      <c r="GRS188" s="312"/>
      <c r="GRT188" s="312"/>
      <c r="GRU188" s="312"/>
      <c r="GRV188" s="312"/>
      <c r="GRW188" s="312"/>
      <c r="GRX188" s="312"/>
      <c r="GRY188" s="312"/>
      <c r="GRZ188" s="312"/>
      <c r="GSA188" s="312"/>
      <c r="GSB188" s="312"/>
      <c r="GSC188" s="312"/>
      <c r="GSD188" s="312"/>
      <c r="GSE188" s="312"/>
      <c r="GSF188" s="312"/>
      <c r="GSG188" s="312"/>
      <c r="GSH188" s="312"/>
      <c r="GSI188" s="312"/>
      <c r="GSJ188" s="312"/>
      <c r="GSK188" s="312"/>
      <c r="GSL188" s="312"/>
      <c r="GSM188" s="312"/>
      <c r="GSN188" s="312"/>
      <c r="GSO188" s="312"/>
      <c r="GSP188" s="312"/>
      <c r="GSQ188" s="312"/>
      <c r="GSR188" s="312"/>
      <c r="GSS188" s="312"/>
      <c r="GST188" s="312"/>
      <c r="GSU188" s="312"/>
      <c r="GSV188" s="312"/>
      <c r="GSW188" s="312"/>
      <c r="GSX188" s="312"/>
      <c r="GSY188" s="312"/>
      <c r="GSZ188" s="312"/>
      <c r="GTA188" s="312"/>
      <c r="GTB188" s="312"/>
      <c r="GTC188" s="312"/>
      <c r="GTD188" s="312"/>
      <c r="GTE188" s="312"/>
      <c r="GTF188" s="312"/>
      <c r="GTG188" s="312"/>
      <c r="GTH188" s="312"/>
      <c r="GTI188" s="312"/>
      <c r="GTJ188" s="312"/>
      <c r="GTK188" s="312"/>
      <c r="GTL188" s="312"/>
      <c r="GTM188" s="312"/>
      <c r="GTN188" s="312"/>
      <c r="GTO188" s="312"/>
      <c r="GTP188" s="312"/>
      <c r="GTQ188" s="312"/>
      <c r="GTR188" s="312"/>
      <c r="GTS188" s="312"/>
      <c r="GTT188" s="312"/>
      <c r="GTU188" s="312"/>
      <c r="GTV188" s="312"/>
      <c r="GTW188" s="312"/>
      <c r="GTX188" s="312"/>
      <c r="GTY188" s="312"/>
      <c r="GTZ188" s="312"/>
      <c r="GUA188" s="312"/>
      <c r="GUB188" s="312"/>
      <c r="GUC188" s="312"/>
      <c r="GUD188" s="312"/>
      <c r="GUE188" s="312"/>
      <c r="GUF188" s="312"/>
      <c r="GUG188" s="312"/>
      <c r="GUH188" s="312"/>
      <c r="GUI188" s="312"/>
      <c r="GUJ188" s="312"/>
      <c r="GUK188" s="312"/>
      <c r="GUL188" s="312"/>
      <c r="GUM188" s="312"/>
      <c r="GUN188" s="312"/>
      <c r="GUO188" s="312"/>
      <c r="GUP188" s="312"/>
      <c r="GUQ188" s="312"/>
      <c r="GUR188" s="312"/>
      <c r="GUS188" s="312"/>
      <c r="GUT188" s="312"/>
      <c r="GUU188" s="312"/>
      <c r="GUV188" s="312"/>
      <c r="GUW188" s="312"/>
      <c r="GUX188" s="312"/>
      <c r="GUY188" s="312"/>
      <c r="GUZ188" s="312"/>
      <c r="GVA188" s="312"/>
      <c r="GVB188" s="312"/>
      <c r="GVC188" s="312"/>
      <c r="GVD188" s="312"/>
      <c r="GVE188" s="312"/>
      <c r="GVF188" s="312"/>
      <c r="GVG188" s="312"/>
      <c r="GVH188" s="312"/>
      <c r="GVI188" s="312"/>
      <c r="GVJ188" s="312"/>
      <c r="GVK188" s="312"/>
      <c r="GVL188" s="312"/>
      <c r="GVM188" s="312"/>
      <c r="GVN188" s="312"/>
      <c r="GVO188" s="312"/>
      <c r="GVP188" s="312"/>
      <c r="GVQ188" s="312"/>
      <c r="GVR188" s="312"/>
      <c r="GVS188" s="312"/>
      <c r="GVT188" s="312"/>
      <c r="GVU188" s="312"/>
      <c r="GVV188" s="312"/>
      <c r="GVW188" s="312"/>
      <c r="GVX188" s="312"/>
      <c r="GVY188" s="312"/>
      <c r="GVZ188" s="312"/>
      <c r="GWA188" s="312"/>
      <c r="GWB188" s="312"/>
      <c r="GWC188" s="312"/>
      <c r="GWD188" s="312"/>
      <c r="GWE188" s="312"/>
      <c r="GWF188" s="312"/>
      <c r="GWG188" s="312"/>
      <c r="GWH188" s="312"/>
      <c r="GWI188" s="312"/>
      <c r="GWJ188" s="312"/>
      <c r="GWK188" s="312"/>
      <c r="GWL188" s="312"/>
      <c r="GWM188" s="312"/>
      <c r="GWN188" s="312"/>
      <c r="GWO188" s="312"/>
      <c r="GWP188" s="312"/>
      <c r="GWQ188" s="312"/>
      <c r="GWR188" s="312"/>
      <c r="GWS188" s="312"/>
      <c r="GWT188" s="312"/>
      <c r="GWU188" s="312"/>
      <c r="GWV188" s="312"/>
      <c r="GWW188" s="312"/>
      <c r="GWX188" s="312"/>
      <c r="GWY188" s="312"/>
      <c r="GWZ188" s="312"/>
      <c r="GXA188" s="312"/>
      <c r="GXB188" s="312"/>
      <c r="GXC188" s="312"/>
      <c r="GXD188" s="312"/>
      <c r="GXE188" s="312"/>
      <c r="GXF188" s="312"/>
      <c r="GXG188" s="312"/>
      <c r="GXH188" s="312"/>
      <c r="GXI188" s="312"/>
      <c r="GXJ188" s="312"/>
      <c r="GXK188" s="312"/>
      <c r="GXL188" s="312"/>
      <c r="GXM188" s="312"/>
      <c r="GXN188" s="312"/>
      <c r="GXO188" s="312"/>
      <c r="GXP188" s="312"/>
      <c r="GXQ188" s="312"/>
      <c r="GXR188" s="312"/>
      <c r="GXS188" s="312"/>
      <c r="GXT188" s="312"/>
      <c r="GXU188" s="312"/>
      <c r="GXV188" s="312"/>
      <c r="GXW188" s="312"/>
      <c r="GXX188" s="312"/>
      <c r="GXY188" s="312"/>
      <c r="GXZ188" s="312"/>
      <c r="GYA188" s="312"/>
      <c r="GYB188" s="312"/>
      <c r="GYC188" s="312"/>
      <c r="GYD188" s="312"/>
      <c r="GYE188" s="312"/>
      <c r="GYF188" s="312"/>
      <c r="GYG188" s="312"/>
      <c r="GYH188" s="312"/>
      <c r="GYI188" s="312"/>
      <c r="GYJ188" s="312"/>
      <c r="GYK188" s="312"/>
      <c r="GYL188" s="312"/>
      <c r="GYM188" s="312"/>
      <c r="GYN188" s="312"/>
      <c r="GYO188" s="312"/>
      <c r="GYP188" s="312"/>
      <c r="GYQ188" s="312"/>
      <c r="GYR188" s="312"/>
      <c r="GYS188" s="312"/>
      <c r="GYT188" s="312"/>
      <c r="GYU188" s="312"/>
      <c r="GYV188" s="312"/>
      <c r="GYW188" s="312"/>
      <c r="GYX188" s="312"/>
      <c r="GYY188" s="312"/>
      <c r="GYZ188" s="312"/>
      <c r="GZA188" s="312"/>
      <c r="GZB188" s="312"/>
      <c r="GZC188" s="312"/>
      <c r="GZD188" s="312"/>
      <c r="GZE188" s="312"/>
      <c r="GZF188" s="312"/>
      <c r="GZG188" s="312"/>
      <c r="GZH188" s="312"/>
      <c r="GZI188" s="312"/>
      <c r="GZJ188" s="312"/>
      <c r="GZK188" s="312"/>
      <c r="GZL188" s="312"/>
      <c r="GZM188" s="312"/>
      <c r="GZN188" s="312"/>
      <c r="GZO188" s="312"/>
      <c r="GZP188" s="312"/>
      <c r="GZQ188" s="312"/>
      <c r="GZR188" s="312"/>
      <c r="GZS188" s="312"/>
      <c r="GZT188" s="312"/>
      <c r="GZU188" s="312"/>
      <c r="GZV188" s="312"/>
      <c r="GZW188" s="312"/>
      <c r="GZX188" s="312"/>
      <c r="GZY188" s="312"/>
      <c r="GZZ188" s="312"/>
      <c r="HAA188" s="312"/>
      <c r="HAB188" s="312"/>
      <c r="HAC188" s="312"/>
      <c r="HAD188" s="312"/>
      <c r="HAE188" s="312"/>
      <c r="HAF188" s="312"/>
      <c r="HAG188" s="312"/>
      <c r="HAH188" s="312"/>
      <c r="HAI188" s="312"/>
      <c r="HAJ188" s="312"/>
      <c r="HAK188" s="312"/>
      <c r="HAL188" s="312"/>
      <c r="HAM188" s="312"/>
      <c r="HAN188" s="312"/>
      <c r="HAO188" s="312"/>
      <c r="HAP188" s="312"/>
      <c r="HAQ188" s="312"/>
      <c r="HAR188" s="312"/>
      <c r="HAS188" s="312"/>
      <c r="HAT188" s="312"/>
      <c r="HAU188" s="312"/>
      <c r="HAV188" s="312"/>
      <c r="HAW188" s="312"/>
      <c r="HAX188" s="312"/>
      <c r="HAY188" s="312"/>
      <c r="HAZ188" s="312"/>
      <c r="HBA188" s="312"/>
      <c r="HBB188" s="312"/>
      <c r="HBC188" s="312"/>
      <c r="HBD188" s="312"/>
      <c r="HBE188" s="312"/>
      <c r="HBF188" s="312"/>
      <c r="HBG188" s="312"/>
      <c r="HBH188" s="312"/>
      <c r="HBI188" s="312"/>
      <c r="HBJ188" s="312"/>
      <c r="HBK188" s="312"/>
      <c r="HBL188" s="312"/>
      <c r="HBM188" s="312"/>
      <c r="HBN188" s="312"/>
      <c r="HBO188" s="312"/>
      <c r="HBP188" s="312"/>
      <c r="HBQ188" s="312"/>
      <c r="HBR188" s="312"/>
      <c r="HBS188" s="312"/>
      <c r="HBT188" s="312"/>
      <c r="HBU188" s="312"/>
      <c r="HBV188" s="312"/>
      <c r="HBW188" s="312"/>
      <c r="HBX188" s="312"/>
      <c r="HBY188" s="312"/>
      <c r="HBZ188" s="312"/>
      <c r="HCA188" s="312"/>
      <c r="HCB188" s="312"/>
      <c r="HCC188" s="312"/>
      <c r="HCD188" s="312"/>
      <c r="HCE188" s="312"/>
      <c r="HCF188" s="312"/>
      <c r="HCG188" s="312"/>
      <c r="HCH188" s="312"/>
      <c r="HCI188" s="312"/>
      <c r="HCJ188" s="312"/>
      <c r="HCK188" s="312"/>
      <c r="HCL188" s="312"/>
      <c r="HCM188" s="312"/>
      <c r="HCN188" s="312"/>
      <c r="HCO188" s="312"/>
      <c r="HCP188" s="312"/>
      <c r="HCQ188" s="312"/>
      <c r="HCR188" s="312"/>
      <c r="HCS188" s="312"/>
      <c r="HCT188" s="312"/>
      <c r="HCU188" s="312"/>
      <c r="HCV188" s="312"/>
      <c r="HCW188" s="312"/>
      <c r="HCX188" s="312"/>
      <c r="HCY188" s="312"/>
      <c r="HCZ188" s="312"/>
      <c r="HDA188" s="312"/>
      <c r="HDB188" s="312"/>
      <c r="HDC188" s="312"/>
      <c r="HDD188" s="312"/>
      <c r="HDE188" s="312"/>
      <c r="HDF188" s="312"/>
      <c r="HDG188" s="312"/>
      <c r="HDH188" s="312"/>
      <c r="HDI188" s="312"/>
      <c r="HDJ188" s="312"/>
      <c r="HDK188" s="312"/>
      <c r="HDL188" s="312"/>
      <c r="HDM188" s="312"/>
      <c r="HDN188" s="312"/>
      <c r="HDO188" s="312"/>
      <c r="HDP188" s="312"/>
      <c r="HDQ188" s="312"/>
      <c r="HDR188" s="312"/>
      <c r="HDS188" s="312"/>
      <c r="HDT188" s="312"/>
      <c r="HDU188" s="312"/>
      <c r="HDV188" s="312"/>
      <c r="HDW188" s="312"/>
      <c r="HDX188" s="312"/>
      <c r="HDY188" s="312"/>
      <c r="HDZ188" s="312"/>
      <c r="HEA188" s="312"/>
      <c r="HEB188" s="312"/>
      <c r="HEC188" s="312"/>
      <c r="HED188" s="312"/>
      <c r="HEE188" s="312"/>
      <c r="HEF188" s="312"/>
      <c r="HEG188" s="312"/>
      <c r="HEH188" s="312"/>
      <c r="HEI188" s="312"/>
      <c r="HEJ188" s="312"/>
      <c r="HEK188" s="312"/>
      <c r="HEL188" s="312"/>
      <c r="HEM188" s="312"/>
      <c r="HEN188" s="312"/>
      <c r="HEO188" s="312"/>
      <c r="HEP188" s="312"/>
      <c r="HEQ188" s="312"/>
      <c r="HER188" s="312"/>
      <c r="HES188" s="312"/>
      <c r="HET188" s="312"/>
      <c r="HEU188" s="312"/>
      <c r="HEV188" s="312"/>
      <c r="HEW188" s="312"/>
      <c r="HEX188" s="312"/>
      <c r="HEY188" s="312"/>
      <c r="HEZ188" s="312"/>
      <c r="HFA188" s="312"/>
      <c r="HFB188" s="312"/>
      <c r="HFC188" s="312"/>
      <c r="HFD188" s="312"/>
      <c r="HFE188" s="312"/>
      <c r="HFF188" s="312"/>
      <c r="HFG188" s="312"/>
      <c r="HFH188" s="312"/>
      <c r="HFI188" s="312"/>
      <c r="HFJ188" s="312"/>
      <c r="HFK188" s="312"/>
      <c r="HFL188" s="312"/>
      <c r="HFM188" s="312"/>
      <c r="HFN188" s="312"/>
      <c r="HFO188" s="312"/>
      <c r="HFP188" s="312"/>
      <c r="HFQ188" s="312"/>
      <c r="HFR188" s="312"/>
      <c r="HFS188" s="312"/>
      <c r="HFT188" s="312"/>
      <c r="HFU188" s="312"/>
      <c r="HFV188" s="312"/>
      <c r="HFW188" s="312"/>
      <c r="HFX188" s="312"/>
      <c r="HFY188" s="312"/>
      <c r="HFZ188" s="312"/>
      <c r="HGA188" s="312"/>
      <c r="HGB188" s="312"/>
      <c r="HGC188" s="312"/>
      <c r="HGD188" s="312"/>
      <c r="HGE188" s="312"/>
      <c r="HGF188" s="312"/>
      <c r="HGG188" s="312"/>
      <c r="HGH188" s="312"/>
      <c r="HGI188" s="312"/>
      <c r="HGJ188" s="312"/>
      <c r="HGK188" s="312"/>
      <c r="HGL188" s="312"/>
      <c r="HGM188" s="312"/>
      <c r="HGN188" s="312"/>
      <c r="HGO188" s="312"/>
      <c r="HGP188" s="312"/>
      <c r="HGQ188" s="312"/>
      <c r="HGR188" s="312"/>
      <c r="HGS188" s="312"/>
      <c r="HGT188" s="312"/>
      <c r="HGU188" s="312"/>
      <c r="HGV188" s="312"/>
      <c r="HGW188" s="312"/>
      <c r="HGX188" s="312"/>
      <c r="HGY188" s="312"/>
      <c r="HGZ188" s="312"/>
      <c r="HHA188" s="312"/>
      <c r="HHB188" s="312"/>
      <c r="HHC188" s="312"/>
      <c r="HHD188" s="312"/>
      <c r="HHE188" s="312"/>
      <c r="HHF188" s="312"/>
      <c r="HHG188" s="312"/>
      <c r="HHH188" s="312"/>
      <c r="HHI188" s="312"/>
      <c r="HHJ188" s="312"/>
      <c r="HHK188" s="312"/>
      <c r="HHL188" s="312"/>
      <c r="HHM188" s="312"/>
      <c r="HHN188" s="312"/>
      <c r="HHO188" s="312"/>
      <c r="HHP188" s="312"/>
      <c r="HHQ188" s="312"/>
      <c r="HHR188" s="312"/>
      <c r="HHS188" s="312"/>
      <c r="HHT188" s="312"/>
      <c r="HHU188" s="312"/>
      <c r="HHV188" s="312"/>
      <c r="HHW188" s="312"/>
      <c r="HHX188" s="312"/>
      <c r="HHY188" s="312"/>
      <c r="HHZ188" s="312"/>
      <c r="HIA188" s="312"/>
      <c r="HIB188" s="312"/>
      <c r="HIC188" s="312"/>
      <c r="HID188" s="312"/>
      <c r="HIE188" s="312"/>
      <c r="HIF188" s="312"/>
      <c r="HIG188" s="312"/>
      <c r="HIH188" s="312"/>
      <c r="HII188" s="312"/>
      <c r="HIJ188" s="312"/>
      <c r="HIK188" s="312"/>
      <c r="HIL188" s="312"/>
      <c r="HIM188" s="312"/>
      <c r="HIN188" s="312"/>
      <c r="HIO188" s="312"/>
      <c r="HIP188" s="312"/>
      <c r="HIQ188" s="312"/>
      <c r="HIR188" s="312"/>
      <c r="HIS188" s="312"/>
      <c r="HIT188" s="312"/>
      <c r="HIU188" s="312"/>
      <c r="HIV188" s="312"/>
      <c r="HIW188" s="312"/>
      <c r="HIX188" s="312"/>
      <c r="HIY188" s="312"/>
      <c r="HIZ188" s="312"/>
      <c r="HJA188" s="312"/>
      <c r="HJB188" s="312"/>
      <c r="HJC188" s="312"/>
      <c r="HJD188" s="312"/>
      <c r="HJE188" s="312"/>
      <c r="HJF188" s="312"/>
      <c r="HJG188" s="312"/>
      <c r="HJH188" s="312"/>
      <c r="HJI188" s="312"/>
      <c r="HJJ188" s="312"/>
      <c r="HJK188" s="312"/>
      <c r="HJL188" s="312"/>
      <c r="HJM188" s="312"/>
      <c r="HJN188" s="312"/>
      <c r="HJO188" s="312"/>
      <c r="HJP188" s="312"/>
      <c r="HJQ188" s="312"/>
      <c r="HJR188" s="312"/>
      <c r="HJS188" s="312"/>
      <c r="HJT188" s="312"/>
      <c r="HJU188" s="312"/>
      <c r="HJV188" s="312"/>
      <c r="HJW188" s="312"/>
      <c r="HJX188" s="312"/>
      <c r="HJY188" s="312"/>
      <c r="HJZ188" s="312"/>
      <c r="HKA188" s="312"/>
      <c r="HKB188" s="312"/>
      <c r="HKC188" s="312"/>
      <c r="HKD188" s="312"/>
      <c r="HKE188" s="312"/>
      <c r="HKF188" s="312"/>
      <c r="HKG188" s="312"/>
      <c r="HKH188" s="312"/>
      <c r="HKI188" s="312"/>
      <c r="HKJ188" s="312"/>
      <c r="HKK188" s="312"/>
      <c r="HKL188" s="312"/>
      <c r="HKM188" s="312"/>
      <c r="HKN188" s="312"/>
      <c r="HKO188" s="312"/>
      <c r="HKP188" s="312"/>
      <c r="HKQ188" s="312"/>
      <c r="HKR188" s="312"/>
      <c r="HKS188" s="312"/>
      <c r="HKT188" s="312"/>
      <c r="HKU188" s="312"/>
      <c r="HKV188" s="312"/>
      <c r="HKW188" s="312"/>
      <c r="HKX188" s="312"/>
      <c r="HKY188" s="312"/>
      <c r="HKZ188" s="312"/>
      <c r="HLA188" s="312"/>
      <c r="HLB188" s="312"/>
      <c r="HLC188" s="312"/>
      <c r="HLD188" s="312"/>
      <c r="HLE188" s="312"/>
      <c r="HLF188" s="312"/>
      <c r="HLG188" s="312"/>
      <c r="HLH188" s="312"/>
      <c r="HLI188" s="312"/>
      <c r="HLJ188" s="312"/>
      <c r="HLK188" s="312"/>
      <c r="HLL188" s="312"/>
      <c r="HLM188" s="312"/>
      <c r="HLN188" s="312"/>
      <c r="HLO188" s="312"/>
      <c r="HLP188" s="312"/>
      <c r="HLQ188" s="312"/>
      <c r="HLR188" s="312"/>
      <c r="HLS188" s="312"/>
      <c r="HLT188" s="312"/>
      <c r="HLU188" s="312"/>
      <c r="HLV188" s="312"/>
      <c r="HLW188" s="312"/>
      <c r="HLX188" s="312"/>
      <c r="HLY188" s="312"/>
      <c r="HLZ188" s="312"/>
      <c r="HMA188" s="312"/>
      <c r="HMB188" s="312"/>
      <c r="HMC188" s="312"/>
      <c r="HMD188" s="312"/>
      <c r="HME188" s="312"/>
      <c r="HMF188" s="312"/>
      <c r="HMG188" s="312"/>
      <c r="HMH188" s="312"/>
      <c r="HMI188" s="312"/>
      <c r="HMJ188" s="312"/>
      <c r="HMK188" s="312"/>
      <c r="HML188" s="312"/>
      <c r="HMM188" s="312"/>
      <c r="HMN188" s="312"/>
      <c r="HMO188" s="312"/>
      <c r="HMP188" s="312"/>
      <c r="HMQ188" s="312"/>
      <c r="HMR188" s="312"/>
      <c r="HMS188" s="312"/>
      <c r="HMT188" s="312"/>
      <c r="HMU188" s="312"/>
      <c r="HMV188" s="312"/>
      <c r="HMW188" s="312"/>
      <c r="HMX188" s="312"/>
      <c r="HMY188" s="312"/>
      <c r="HMZ188" s="312"/>
      <c r="HNA188" s="312"/>
      <c r="HNB188" s="312"/>
      <c r="HNC188" s="312"/>
      <c r="HND188" s="312"/>
      <c r="HNE188" s="312"/>
      <c r="HNF188" s="312"/>
      <c r="HNG188" s="312"/>
      <c r="HNH188" s="312"/>
      <c r="HNI188" s="312"/>
      <c r="HNJ188" s="312"/>
      <c r="HNK188" s="312"/>
      <c r="HNL188" s="312"/>
      <c r="HNM188" s="312"/>
      <c r="HNN188" s="312"/>
      <c r="HNO188" s="312"/>
      <c r="HNP188" s="312"/>
      <c r="HNQ188" s="312"/>
      <c r="HNR188" s="312"/>
      <c r="HNS188" s="312"/>
      <c r="HNT188" s="312"/>
      <c r="HNU188" s="312"/>
      <c r="HNV188" s="312"/>
      <c r="HNW188" s="312"/>
      <c r="HNX188" s="312"/>
      <c r="HNY188" s="312"/>
      <c r="HNZ188" s="312"/>
      <c r="HOA188" s="312"/>
      <c r="HOB188" s="312"/>
      <c r="HOC188" s="312"/>
      <c r="HOD188" s="312"/>
      <c r="HOE188" s="312"/>
      <c r="HOF188" s="312"/>
      <c r="HOG188" s="312"/>
      <c r="HOH188" s="312"/>
      <c r="HOI188" s="312"/>
      <c r="HOJ188" s="312"/>
      <c r="HOK188" s="312"/>
      <c r="HOL188" s="312"/>
      <c r="HOM188" s="312"/>
      <c r="HON188" s="312"/>
      <c r="HOO188" s="312"/>
      <c r="HOP188" s="312"/>
      <c r="HOQ188" s="312"/>
      <c r="HOR188" s="312"/>
      <c r="HOS188" s="312"/>
      <c r="HOT188" s="312"/>
      <c r="HOU188" s="312"/>
      <c r="HOV188" s="312"/>
      <c r="HOW188" s="312"/>
      <c r="HOX188" s="312"/>
      <c r="HOY188" s="312"/>
      <c r="HOZ188" s="312"/>
      <c r="HPA188" s="312"/>
      <c r="HPB188" s="312"/>
      <c r="HPC188" s="312"/>
      <c r="HPD188" s="312"/>
      <c r="HPE188" s="312"/>
      <c r="HPF188" s="312"/>
      <c r="HPG188" s="312"/>
      <c r="HPH188" s="312"/>
      <c r="HPI188" s="312"/>
      <c r="HPJ188" s="312"/>
      <c r="HPK188" s="312"/>
      <c r="HPL188" s="312"/>
      <c r="HPM188" s="312"/>
      <c r="HPN188" s="312"/>
      <c r="HPO188" s="312"/>
      <c r="HPP188" s="312"/>
      <c r="HPQ188" s="312"/>
      <c r="HPR188" s="312"/>
      <c r="HPS188" s="312"/>
      <c r="HPT188" s="312"/>
      <c r="HPU188" s="312"/>
      <c r="HPV188" s="312"/>
      <c r="HPW188" s="312"/>
      <c r="HPX188" s="312"/>
      <c r="HPY188" s="312"/>
      <c r="HPZ188" s="312"/>
      <c r="HQA188" s="312"/>
      <c r="HQB188" s="312"/>
      <c r="HQC188" s="312"/>
      <c r="HQD188" s="312"/>
      <c r="HQE188" s="312"/>
      <c r="HQF188" s="312"/>
      <c r="HQG188" s="312"/>
      <c r="HQH188" s="312"/>
      <c r="HQI188" s="312"/>
      <c r="HQJ188" s="312"/>
      <c r="HQK188" s="312"/>
      <c r="HQL188" s="312"/>
      <c r="HQM188" s="312"/>
      <c r="HQN188" s="312"/>
      <c r="HQO188" s="312"/>
      <c r="HQP188" s="312"/>
      <c r="HQQ188" s="312"/>
      <c r="HQR188" s="312"/>
      <c r="HQS188" s="312"/>
      <c r="HQT188" s="312"/>
      <c r="HQU188" s="312"/>
      <c r="HQV188" s="312"/>
      <c r="HQW188" s="312"/>
      <c r="HQX188" s="312"/>
      <c r="HQY188" s="312"/>
      <c r="HQZ188" s="312"/>
      <c r="HRA188" s="312"/>
      <c r="HRB188" s="312"/>
      <c r="HRC188" s="312"/>
      <c r="HRD188" s="312"/>
      <c r="HRE188" s="312"/>
      <c r="HRF188" s="312"/>
      <c r="HRG188" s="312"/>
      <c r="HRH188" s="312"/>
      <c r="HRI188" s="312"/>
      <c r="HRJ188" s="312"/>
      <c r="HRK188" s="312"/>
      <c r="HRL188" s="312"/>
      <c r="HRM188" s="312"/>
      <c r="HRN188" s="312"/>
      <c r="HRO188" s="312"/>
      <c r="HRP188" s="312"/>
      <c r="HRQ188" s="312"/>
      <c r="HRR188" s="312"/>
      <c r="HRS188" s="312"/>
      <c r="HRT188" s="312"/>
      <c r="HRU188" s="312"/>
      <c r="HRV188" s="312"/>
      <c r="HRW188" s="312"/>
      <c r="HRX188" s="312"/>
      <c r="HRY188" s="312"/>
      <c r="HRZ188" s="312"/>
      <c r="HSA188" s="312"/>
      <c r="HSB188" s="312"/>
      <c r="HSC188" s="312"/>
      <c r="HSD188" s="312"/>
      <c r="HSE188" s="312"/>
      <c r="HSF188" s="312"/>
      <c r="HSG188" s="312"/>
      <c r="HSH188" s="312"/>
      <c r="HSI188" s="312"/>
      <c r="HSJ188" s="312"/>
      <c r="HSK188" s="312"/>
      <c r="HSL188" s="312"/>
      <c r="HSM188" s="312"/>
      <c r="HSN188" s="312"/>
      <c r="HSO188" s="312"/>
      <c r="HSP188" s="312"/>
      <c r="HSQ188" s="312"/>
      <c r="HSR188" s="312"/>
      <c r="HSS188" s="312"/>
      <c r="HST188" s="312"/>
      <c r="HSU188" s="312"/>
      <c r="HSV188" s="312"/>
      <c r="HSW188" s="312"/>
      <c r="HSX188" s="312"/>
      <c r="HSY188" s="312"/>
      <c r="HSZ188" s="312"/>
      <c r="HTA188" s="312"/>
      <c r="HTB188" s="312"/>
      <c r="HTC188" s="312"/>
      <c r="HTD188" s="312"/>
      <c r="HTE188" s="312"/>
      <c r="HTF188" s="312"/>
      <c r="HTG188" s="312"/>
      <c r="HTH188" s="312"/>
      <c r="HTI188" s="312"/>
      <c r="HTJ188" s="312"/>
      <c r="HTK188" s="312"/>
      <c r="HTL188" s="312"/>
      <c r="HTM188" s="312"/>
      <c r="HTN188" s="312"/>
      <c r="HTO188" s="312"/>
      <c r="HTP188" s="312"/>
      <c r="HTQ188" s="312"/>
      <c r="HTR188" s="312"/>
      <c r="HTS188" s="312"/>
      <c r="HTT188" s="312"/>
      <c r="HTU188" s="312"/>
      <c r="HTV188" s="312"/>
      <c r="HTW188" s="312"/>
      <c r="HTX188" s="312"/>
      <c r="HTY188" s="312"/>
      <c r="HTZ188" s="312"/>
      <c r="HUA188" s="312"/>
      <c r="HUB188" s="312"/>
      <c r="HUC188" s="312"/>
      <c r="HUD188" s="312"/>
      <c r="HUE188" s="312"/>
      <c r="HUF188" s="312"/>
      <c r="HUG188" s="312"/>
      <c r="HUH188" s="312"/>
      <c r="HUI188" s="312"/>
      <c r="HUJ188" s="312"/>
      <c r="HUK188" s="312"/>
      <c r="HUL188" s="312"/>
      <c r="HUM188" s="312"/>
      <c r="HUN188" s="312"/>
      <c r="HUO188" s="312"/>
      <c r="HUP188" s="312"/>
      <c r="HUQ188" s="312"/>
      <c r="HUR188" s="312"/>
      <c r="HUS188" s="312"/>
      <c r="HUT188" s="312"/>
      <c r="HUU188" s="312"/>
      <c r="HUV188" s="312"/>
      <c r="HUW188" s="312"/>
      <c r="HUX188" s="312"/>
      <c r="HUY188" s="312"/>
      <c r="HUZ188" s="312"/>
      <c r="HVA188" s="312"/>
      <c r="HVB188" s="312"/>
      <c r="HVC188" s="312"/>
      <c r="HVD188" s="312"/>
      <c r="HVE188" s="312"/>
      <c r="HVF188" s="312"/>
      <c r="HVG188" s="312"/>
      <c r="HVH188" s="312"/>
      <c r="HVI188" s="312"/>
      <c r="HVJ188" s="312"/>
      <c r="HVK188" s="312"/>
      <c r="HVL188" s="312"/>
      <c r="HVM188" s="312"/>
      <c r="HVN188" s="312"/>
      <c r="HVO188" s="312"/>
      <c r="HVP188" s="312"/>
      <c r="HVQ188" s="312"/>
      <c r="HVR188" s="312"/>
      <c r="HVS188" s="312"/>
      <c r="HVT188" s="312"/>
      <c r="HVU188" s="312"/>
      <c r="HVV188" s="312"/>
      <c r="HVW188" s="312"/>
      <c r="HVX188" s="312"/>
      <c r="HVY188" s="312"/>
      <c r="HVZ188" s="312"/>
      <c r="HWA188" s="312"/>
      <c r="HWB188" s="312"/>
      <c r="HWC188" s="312"/>
      <c r="HWD188" s="312"/>
      <c r="HWE188" s="312"/>
      <c r="HWF188" s="312"/>
      <c r="HWG188" s="312"/>
      <c r="HWH188" s="312"/>
      <c r="HWI188" s="312"/>
      <c r="HWJ188" s="312"/>
      <c r="HWK188" s="312"/>
      <c r="HWL188" s="312"/>
      <c r="HWM188" s="312"/>
      <c r="HWN188" s="312"/>
      <c r="HWO188" s="312"/>
      <c r="HWP188" s="312"/>
      <c r="HWQ188" s="312"/>
      <c r="HWR188" s="312"/>
      <c r="HWS188" s="312"/>
      <c r="HWT188" s="312"/>
      <c r="HWU188" s="312"/>
      <c r="HWV188" s="312"/>
      <c r="HWW188" s="312"/>
      <c r="HWX188" s="312"/>
      <c r="HWY188" s="312"/>
      <c r="HWZ188" s="312"/>
      <c r="HXA188" s="312"/>
      <c r="HXB188" s="312"/>
      <c r="HXC188" s="312"/>
      <c r="HXD188" s="312"/>
      <c r="HXE188" s="312"/>
      <c r="HXF188" s="312"/>
      <c r="HXG188" s="312"/>
      <c r="HXH188" s="312"/>
      <c r="HXI188" s="312"/>
      <c r="HXJ188" s="312"/>
      <c r="HXK188" s="312"/>
      <c r="HXL188" s="312"/>
      <c r="HXM188" s="312"/>
      <c r="HXN188" s="312"/>
      <c r="HXO188" s="312"/>
      <c r="HXP188" s="312"/>
      <c r="HXQ188" s="312"/>
      <c r="HXR188" s="312"/>
      <c r="HXS188" s="312"/>
      <c r="HXT188" s="312"/>
      <c r="HXU188" s="312"/>
      <c r="HXV188" s="312"/>
      <c r="HXW188" s="312"/>
      <c r="HXX188" s="312"/>
      <c r="HXY188" s="312"/>
      <c r="HXZ188" s="312"/>
      <c r="HYA188" s="312"/>
      <c r="HYB188" s="312"/>
      <c r="HYC188" s="312"/>
      <c r="HYD188" s="312"/>
      <c r="HYE188" s="312"/>
      <c r="HYF188" s="312"/>
      <c r="HYG188" s="312"/>
      <c r="HYH188" s="312"/>
      <c r="HYI188" s="312"/>
      <c r="HYJ188" s="312"/>
      <c r="HYK188" s="312"/>
      <c r="HYL188" s="312"/>
      <c r="HYM188" s="312"/>
      <c r="HYN188" s="312"/>
      <c r="HYO188" s="312"/>
      <c r="HYP188" s="312"/>
      <c r="HYQ188" s="312"/>
      <c r="HYR188" s="312"/>
      <c r="HYS188" s="312"/>
      <c r="HYT188" s="312"/>
      <c r="HYU188" s="312"/>
      <c r="HYV188" s="312"/>
      <c r="HYW188" s="312"/>
      <c r="HYX188" s="312"/>
      <c r="HYY188" s="312"/>
      <c r="HYZ188" s="312"/>
      <c r="HZA188" s="312"/>
      <c r="HZB188" s="312"/>
      <c r="HZC188" s="312"/>
      <c r="HZD188" s="312"/>
      <c r="HZE188" s="312"/>
      <c r="HZF188" s="312"/>
      <c r="HZG188" s="312"/>
      <c r="HZH188" s="312"/>
      <c r="HZI188" s="312"/>
      <c r="HZJ188" s="312"/>
      <c r="HZK188" s="312"/>
      <c r="HZL188" s="312"/>
      <c r="HZM188" s="312"/>
      <c r="HZN188" s="312"/>
      <c r="HZO188" s="312"/>
      <c r="HZP188" s="312"/>
      <c r="HZQ188" s="312"/>
      <c r="HZR188" s="312"/>
      <c r="HZS188" s="312"/>
      <c r="HZT188" s="312"/>
      <c r="HZU188" s="312"/>
      <c r="HZV188" s="312"/>
      <c r="HZW188" s="312"/>
      <c r="HZX188" s="312"/>
      <c r="HZY188" s="312"/>
      <c r="HZZ188" s="312"/>
      <c r="IAA188" s="312"/>
      <c r="IAB188" s="312"/>
      <c r="IAC188" s="312"/>
      <c r="IAD188" s="312"/>
      <c r="IAE188" s="312"/>
      <c r="IAF188" s="312"/>
      <c r="IAG188" s="312"/>
      <c r="IAH188" s="312"/>
      <c r="IAI188" s="312"/>
      <c r="IAJ188" s="312"/>
      <c r="IAK188" s="312"/>
      <c r="IAL188" s="312"/>
      <c r="IAM188" s="312"/>
      <c r="IAN188" s="312"/>
      <c r="IAO188" s="312"/>
      <c r="IAP188" s="312"/>
      <c r="IAQ188" s="312"/>
      <c r="IAR188" s="312"/>
      <c r="IAS188" s="312"/>
      <c r="IAT188" s="312"/>
      <c r="IAU188" s="312"/>
      <c r="IAV188" s="312"/>
      <c r="IAW188" s="312"/>
      <c r="IAX188" s="312"/>
      <c r="IAY188" s="312"/>
      <c r="IAZ188" s="312"/>
      <c r="IBA188" s="312"/>
      <c r="IBB188" s="312"/>
      <c r="IBC188" s="312"/>
      <c r="IBD188" s="312"/>
      <c r="IBE188" s="312"/>
      <c r="IBF188" s="312"/>
      <c r="IBG188" s="312"/>
      <c r="IBH188" s="312"/>
      <c r="IBI188" s="312"/>
      <c r="IBJ188" s="312"/>
      <c r="IBK188" s="312"/>
      <c r="IBL188" s="312"/>
      <c r="IBM188" s="312"/>
      <c r="IBN188" s="312"/>
      <c r="IBO188" s="312"/>
      <c r="IBP188" s="312"/>
      <c r="IBQ188" s="312"/>
      <c r="IBR188" s="312"/>
      <c r="IBS188" s="312"/>
      <c r="IBT188" s="312"/>
      <c r="IBU188" s="312"/>
      <c r="IBV188" s="312"/>
      <c r="IBW188" s="312"/>
      <c r="IBX188" s="312"/>
      <c r="IBY188" s="312"/>
      <c r="IBZ188" s="312"/>
      <c r="ICA188" s="312"/>
      <c r="ICB188" s="312"/>
      <c r="ICC188" s="312"/>
      <c r="ICD188" s="312"/>
      <c r="ICE188" s="312"/>
      <c r="ICF188" s="312"/>
      <c r="ICG188" s="312"/>
      <c r="ICH188" s="312"/>
      <c r="ICI188" s="312"/>
      <c r="ICJ188" s="312"/>
      <c r="ICK188" s="312"/>
      <c r="ICL188" s="312"/>
      <c r="ICM188" s="312"/>
      <c r="ICN188" s="312"/>
      <c r="ICO188" s="312"/>
      <c r="ICP188" s="312"/>
      <c r="ICQ188" s="312"/>
      <c r="ICR188" s="312"/>
      <c r="ICS188" s="312"/>
      <c r="ICT188" s="312"/>
      <c r="ICU188" s="312"/>
      <c r="ICV188" s="312"/>
      <c r="ICW188" s="312"/>
      <c r="ICX188" s="312"/>
      <c r="ICY188" s="312"/>
      <c r="ICZ188" s="312"/>
      <c r="IDA188" s="312"/>
      <c r="IDB188" s="312"/>
      <c r="IDC188" s="312"/>
      <c r="IDD188" s="312"/>
      <c r="IDE188" s="312"/>
      <c r="IDF188" s="312"/>
      <c r="IDG188" s="312"/>
      <c r="IDH188" s="312"/>
      <c r="IDI188" s="312"/>
      <c r="IDJ188" s="312"/>
      <c r="IDK188" s="312"/>
      <c r="IDL188" s="312"/>
      <c r="IDM188" s="312"/>
      <c r="IDN188" s="312"/>
      <c r="IDO188" s="312"/>
      <c r="IDP188" s="312"/>
      <c r="IDQ188" s="312"/>
      <c r="IDR188" s="312"/>
      <c r="IDS188" s="312"/>
      <c r="IDT188" s="312"/>
      <c r="IDU188" s="312"/>
      <c r="IDV188" s="312"/>
      <c r="IDW188" s="312"/>
      <c r="IDX188" s="312"/>
      <c r="IDY188" s="312"/>
      <c r="IDZ188" s="312"/>
      <c r="IEA188" s="312"/>
      <c r="IEB188" s="312"/>
      <c r="IEC188" s="312"/>
      <c r="IED188" s="312"/>
      <c r="IEE188" s="312"/>
      <c r="IEF188" s="312"/>
      <c r="IEG188" s="312"/>
      <c r="IEH188" s="312"/>
      <c r="IEI188" s="312"/>
      <c r="IEJ188" s="312"/>
      <c r="IEK188" s="312"/>
      <c r="IEL188" s="312"/>
      <c r="IEM188" s="312"/>
      <c r="IEN188" s="312"/>
      <c r="IEO188" s="312"/>
      <c r="IEP188" s="312"/>
      <c r="IEQ188" s="312"/>
      <c r="IER188" s="312"/>
      <c r="IES188" s="312"/>
      <c r="IET188" s="312"/>
      <c r="IEU188" s="312"/>
      <c r="IEV188" s="312"/>
      <c r="IEW188" s="312"/>
      <c r="IEX188" s="312"/>
      <c r="IEY188" s="312"/>
      <c r="IEZ188" s="312"/>
      <c r="IFA188" s="312"/>
      <c r="IFB188" s="312"/>
      <c r="IFC188" s="312"/>
      <c r="IFD188" s="312"/>
      <c r="IFE188" s="312"/>
      <c r="IFF188" s="312"/>
      <c r="IFG188" s="312"/>
      <c r="IFH188" s="312"/>
      <c r="IFI188" s="312"/>
      <c r="IFJ188" s="312"/>
      <c r="IFK188" s="312"/>
      <c r="IFL188" s="312"/>
      <c r="IFM188" s="312"/>
      <c r="IFN188" s="312"/>
      <c r="IFO188" s="312"/>
      <c r="IFP188" s="312"/>
      <c r="IFQ188" s="312"/>
      <c r="IFR188" s="312"/>
      <c r="IFS188" s="312"/>
      <c r="IFT188" s="312"/>
      <c r="IFU188" s="312"/>
      <c r="IFV188" s="312"/>
      <c r="IFW188" s="312"/>
      <c r="IFX188" s="312"/>
      <c r="IFY188" s="312"/>
      <c r="IFZ188" s="312"/>
      <c r="IGA188" s="312"/>
      <c r="IGB188" s="312"/>
      <c r="IGC188" s="312"/>
      <c r="IGD188" s="312"/>
      <c r="IGE188" s="312"/>
      <c r="IGF188" s="312"/>
      <c r="IGG188" s="312"/>
      <c r="IGH188" s="312"/>
      <c r="IGI188" s="312"/>
      <c r="IGJ188" s="312"/>
      <c r="IGK188" s="312"/>
      <c r="IGL188" s="312"/>
      <c r="IGM188" s="312"/>
      <c r="IGN188" s="312"/>
      <c r="IGO188" s="312"/>
      <c r="IGP188" s="312"/>
      <c r="IGQ188" s="312"/>
      <c r="IGR188" s="312"/>
      <c r="IGS188" s="312"/>
      <c r="IGT188" s="312"/>
      <c r="IGU188" s="312"/>
      <c r="IGV188" s="312"/>
      <c r="IGW188" s="312"/>
      <c r="IGX188" s="312"/>
      <c r="IGY188" s="312"/>
      <c r="IGZ188" s="312"/>
      <c r="IHA188" s="312"/>
      <c r="IHB188" s="312"/>
      <c r="IHC188" s="312"/>
      <c r="IHD188" s="312"/>
      <c r="IHE188" s="312"/>
      <c r="IHF188" s="312"/>
      <c r="IHG188" s="312"/>
      <c r="IHH188" s="312"/>
      <c r="IHI188" s="312"/>
      <c r="IHJ188" s="312"/>
      <c r="IHK188" s="312"/>
      <c r="IHL188" s="312"/>
      <c r="IHM188" s="312"/>
      <c r="IHN188" s="312"/>
      <c r="IHO188" s="312"/>
      <c r="IHP188" s="312"/>
      <c r="IHQ188" s="312"/>
      <c r="IHR188" s="312"/>
      <c r="IHS188" s="312"/>
      <c r="IHT188" s="312"/>
      <c r="IHU188" s="312"/>
      <c r="IHV188" s="312"/>
      <c r="IHW188" s="312"/>
      <c r="IHX188" s="312"/>
      <c r="IHY188" s="312"/>
      <c r="IHZ188" s="312"/>
      <c r="IIA188" s="312"/>
      <c r="IIB188" s="312"/>
      <c r="IIC188" s="312"/>
      <c r="IID188" s="312"/>
      <c r="IIE188" s="312"/>
      <c r="IIF188" s="312"/>
      <c r="IIG188" s="312"/>
      <c r="IIH188" s="312"/>
      <c r="III188" s="312"/>
      <c r="IIJ188" s="312"/>
      <c r="IIK188" s="312"/>
      <c r="IIL188" s="312"/>
      <c r="IIM188" s="312"/>
      <c r="IIN188" s="312"/>
      <c r="IIO188" s="312"/>
      <c r="IIP188" s="312"/>
      <c r="IIQ188" s="312"/>
      <c r="IIR188" s="312"/>
      <c r="IIS188" s="312"/>
      <c r="IIT188" s="312"/>
      <c r="IIU188" s="312"/>
      <c r="IIV188" s="312"/>
      <c r="IIW188" s="312"/>
      <c r="IIX188" s="312"/>
      <c r="IIY188" s="312"/>
      <c r="IIZ188" s="312"/>
      <c r="IJA188" s="312"/>
      <c r="IJB188" s="312"/>
      <c r="IJC188" s="312"/>
      <c r="IJD188" s="312"/>
      <c r="IJE188" s="312"/>
      <c r="IJF188" s="312"/>
      <c r="IJG188" s="312"/>
      <c r="IJH188" s="312"/>
      <c r="IJI188" s="312"/>
      <c r="IJJ188" s="312"/>
      <c r="IJK188" s="312"/>
      <c r="IJL188" s="312"/>
      <c r="IJM188" s="312"/>
      <c r="IJN188" s="312"/>
      <c r="IJO188" s="312"/>
      <c r="IJP188" s="312"/>
      <c r="IJQ188" s="312"/>
      <c r="IJR188" s="312"/>
      <c r="IJS188" s="312"/>
      <c r="IJT188" s="312"/>
      <c r="IJU188" s="312"/>
      <c r="IJV188" s="312"/>
      <c r="IJW188" s="312"/>
      <c r="IJX188" s="312"/>
      <c r="IJY188" s="312"/>
      <c r="IJZ188" s="312"/>
      <c r="IKA188" s="312"/>
      <c r="IKB188" s="312"/>
      <c r="IKC188" s="312"/>
      <c r="IKD188" s="312"/>
      <c r="IKE188" s="312"/>
      <c r="IKF188" s="312"/>
      <c r="IKG188" s="312"/>
      <c r="IKH188" s="312"/>
      <c r="IKI188" s="312"/>
      <c r="IKJ188" s="312"/>
      <c r="IKK188" s="312"/>
      <c r="IKL188" s="312"/>
      <c r="IKM188" s="312"/>
      <c r="IKN188" s="312"/>
      <c r="IKO188" s="312"/>
      <c r="IKP188" s="312"/>
      <c r="IKQ188" s="312"/>
      <c r="IKR188" s="312"/>
      <c r="IKS188" s="312"/>
      <c r="IKT188" s="312"/>
      <c r="IKU188" s="312"/>
      <c r="IKV188" s="312"/>
      <c r="IKW188" s="312"/>
      <c r="IKX188" s="312"/>
      <c r="IKY188" s="312"/>
      <c r="IKZ188" s="312"/>
      <c r="ILA188" s="312"/>
      <c r="ILB188" s="312"/>
      <c r="ILC188" s="312"/>
      <c r="ILD188" s="312"/>
      <c r="ILE188" s="312"/>
      <c r="ILF188" s="312"/>
      <c r="ILG188" s="312"/>
      <c r="ILH188" s="312"/>
      <c r="ILI188" s="312"/>
      <c r="ILJ188" s="312"/>
      <c r="ILK188" s="312"/>
      <c r="ILL188" s="312"/>
      <c r="ILM188" s="312"/>
      <c r="ILN188" s="312"/>
      <c r="ILO188" s="312"/>
      <c r="ILP188" s="312"/>
      <c r="ILQ188" s="312"/>
      <c r="ILR188" s="312"/>
      <c r="ILS188" s="312"/>
      <c r="ILT188" s="312"/>
      <c r="ILU188" s="312"/>
      <c r="ILV188" s="312"/>
      <c r="ILW188" s="312"/>
      <c r="ILX188" s="312"/>
      <c r="ILY188" s="312"/>
      <c r="ILZ188" s="312"/>
      <c r="IMA188" s="312"/>
      <c r="IMB188" s="312"/>
      <c r="IMC188" s="312"/>
      <c r="IMD188" s="312"/>
      <c r="IME188" s="312"/>
      <c r="IMF188" s="312"/>
      <c r="IMG188" s="312"/>
      <c r="IMH188" s="312"/>
      <c r="IMI188" s="312"/>
      <c r="IMJ188" s="312"/>
      <c r="IMK188" s="312"/>
      <c r="IML188" s="312"/>
      <c r="IMM188" s="312"/>
      <c r="IMN188" s="312"/>
      <c r="IMO188" s="312"/>
      <c r="IMP188" s="312"/>
      <c r="IMQ188" s="312"/>
      <c r="IMR188" s="312"/>
      <c r="IMS188" s="312"/>
      <c r="IMT188" s="312"/>
      <c r="IMU188" s="312"/>
      <c r="IMV188" s="312"/>
      <c r="IMW188" s="312"/>
      <c r="IMX188" s="312"/>
      <c r="IMY188" s="312"/>
      <c r="IMZ188" s="312"/>
      <c r="INA188" s="312"/>
      <c r="INB188" s="312"/>
      <c r="INC188" s="312"/>
      <c r="IND188" s="312"/>
      <c r="INE188" s="312"/>
      <c r="INF188" s="312"/>
      <c r="ING188" s="312"/>
      <c r="INH188" s="312"/>
      <c r="INI188" s="312"/>
      <c r="INJ188" s="312"/>
      <c r="INK188" s="312"/>
      <c r="INL188" s="312"/>
      <c r="INM188" s="312"/>
      <c r="INN188" s="312"/>
      <c r="INO188" s="312"/>
      <c r="INP188" s="312"/>
      <c r="INQ188" s="312"/>
      <c r="INR188" s="312"/>
      <c r="INS188" s="312"/>
      <c r="INT188" s="312"/>
      <c r="INU188" s="312"/>
      <c r="INV188" s="312"/>
      <c r="INW188" s="312"/>
      <c r="INX188" s="312"/>
      <c r="INY188" s="312"/>
      <c r="INZ188" s="312"/>
      <c r="IOA188" s="312"/>
      <c r="IOB188" s="312"/>
      <c r="IOC188" s="312"/>
      <c r="IOD188" s="312"/>
      <c r="IOE188" s="312"/>
      <c r="IOF188" s="312"/>
      <c r="IOG188" s="312"/>
      <c r="IOH188" s="312"/>
      <c r="IOI188" s="312"/>
      <c r="IOJ188" s="312"/>
      <c r="IOK188" s="312"/>
      <c r="IOL188" s="312"/>
      <c r="IOM188" s="312"/>
      <c r="ION188" s="312"/>
      <c r="IOO188" s="312"/>
      <c r="IOP188" s="312"/>
      <c r="IOQ188" s="312"/>
      <c r="IOR188" s="312"/>
      <c r="IOS188" s="312"/>
      <c r="IOT188" s="312"/>
      <c r="IOU188" s="312"/>
      <c r="IOV188" s="312"/>
      <c r="IOW188" s="312"/>
      <c r="IOX188" s="312"/>
      <c r="IOY188" s="312"/>
      <c r="IOZ188" s="312"/>
      <c r="IPA188" s="312"/>
      <c r="IPB188" s="312"/>
      <c r="IPC188" s="312"/>
      <c r="IPD188" s="312"/>
      <c r="IPE188" s="312"/>
      <c r="IPF188" s="312"/>
      <c r="IPG188" s="312"/>
      <c r="IPH188" s="312"/>
      <c r="IPI188" s="312"/>
      <c r="IPJ188" s="312"/>
      <c r="IPK188" s="312"/>
      <c r="IPL188" s="312"/>
      <c r="IPM188" s="312"/>
      <c r="IPN188" s="312"/>
      <c r="IPO188" s="312"/>
      <c r="IPP188" s="312"/>
      <c r="IPQ188" s="312"/>
      <c r="IPR188" s="312"/>
      <c r="IPS188" s="312"/>
      <c r="IPT188" s="312"/>
      <c r="IPU188" s="312"/>
      <c r="IPV188" s="312"/>
      <c r="IPW188" s="312"/>
      <c r="IPX188" s="312"/>
      <c r="IPY188" s="312"/>
      <c r="IPZ188" s="312"/>
      <c r="IQA188" s="312"/>
      <c r="IQB188" s="312"/>
      <c r="IQC188" s="312"/>
      <c r="IQD188" s="312"/>
      <c r="IQE188" s="312"/>
      <c r="IQF188" s="312"/>
      <c r="IQG188" s="312"/>
      <c r="IQH188" s="312"/>
      <c r="IQI188" s="312"/>
      <c r="IQJ188" s="312"/>
      <c r="IQK188" s="312"/>
      <c r="IQL188" s="312"/>
      <c r="IQM188" s="312"/>
      <c r="IQN188" s="312"/>
      <c r="IQO188" s="312"/>
      <c r="IQP188" s="312"/>
      <c r="IQQ188" s="312"/>
      <c r="IQR188" s="312"/>
      <c r="IQS188" s="312"/>
      <c r="IQT188" s="312"/>
      <c r="IQU188" s="312"/>
      <c r="IQV188" s="312"/>
      <c r="IQW188" s="312"/>
      <c r="IQX188" s="312"/>
      <c r="IQY188" s="312"/>
      <c r="IQZ188" s="312"/>
      <c r="IRA188" s="312"/>
      <c r="IRB188" s="312"/>
      <c r="IRC188" s="312"/>
      <c r="IRD188" s="312"/>
      <c r="IRE188" s="312"/>
      <c r="IRF188" s="312"/>
      <c r="IRG188" s="312"/>
      <c r="IRH188" s="312"/>
      <c r="IRI188" s="312"/>
      <c r="IRJ188" s="312"/>
      <c r="IRK188" s="312"/>
      <c r="IRL188" s="312"/>
      <c r="IRM188" s="312"/>
      <c r="IRN188" s="312"/>
      <c r="IRO188" s="312"/>
      <c r="IRP188" s="312"/>
      <c r="IRQ188" s="312"/>
      <c r="IRR188" s="312"/>
      <c r="IRS188" s="312"/>
      <c r="IRT188" s="312"/>
      <c r="IRU188" s="312"/>
      <c r="IRV188" s="312"/>
      <c r="IRW188" s="312"/>
      <c r="IRX188" s="312"/>
      <c r="IRY188" s="312"/>
      <c r="IRZ188" s="312"/>
      <c r="ISA188" s="312"/>
      <c r="ISB188" s="312"/>
      <c r="ISC188" s="312"/>
      <c r="ISD188" s="312"/>
      <c r="ISE188" s="312"/>
      <c r="ISF188" s="312"/>
      <c r="ISG188" s="312"/>
      <c r="ISH188" s="312"/>
      <c r="ISI188" s="312"/>
      <c r="ISJ188" s="312"/>
      <c r="ISK188" s="312"/>
      <c r="ISL188" s="312"/>
      <c r="ISM188" s="312"/>
      <c r="ISN188" s="312"/>
      <c r="ISO188" s="312"/>
      <c r="ISP188" s="312"/>
      <c r="ISQ188" s="312"/>
      <c r="ISR188" s="312"/>
      <c r="ISS188" s="312"/>
      <c r="IST188" s="312"/>
      <c r="ISU188" s="312"/>
      <c r="ISV188" s="312"/>
      <c r="ISW188" s="312"/>
      <c r="ISX188" s="312"/>
      <c r="ISY188" s="312"/>
      <c r="ISZ188" s="312"/>
      <c r="ITA188" s="312"/>
      <c r="ITB188" s="312"/>
      <c r="ITC188" s="312"/>
      <c r="ITD188" s="312"/>
      <c r="ITE188" s="312"/>
      <c r="ITF188" s="312"/>
      <c r="ITG188" s="312"/>
      <c r="ITH188" s="312"/>
      <c r="ITI188" s="312"/>
      <c r="ITJ188" s="312"/>
      <c r="ITK188" s="312"/>
      <c r="ITL188" s="312"/>
      <c r="ITM188" s="312"/>
      <c r="ITN188" s="312"/>
      <c r="ITO188" s="312"/>
      <c r="ITP188" s="312"/>
      <c r="ITQ188" s="312"/>
      <c r="ITR188" s="312"/>
      <c r="ITS188" s="312"/>
      <c r="ITT188" s="312"/>
      <c r="ITU188" s="312"/>
      <c r="ITV188" s="312"/>
      <c r="ITW188" s="312"/>
      <c r="ITX188" s="312"/>
      <c r="ITY188" s="312"/>
      <c r="ITZ188" s="312"/>
      <c r="IUA188" s="312"/>
      <c r="IUB188" s="312"/>
      <c r="IUC188" s="312"/>
      <c r="IUD188" s="312"/>
      <c r="IUE188" s="312"/>
      <c r="IUF188" s="312"/>
      <c r="IUG188" s="312"/>
      <c r="IUH188" s="312"/>
      <c r="IUI188" s="312"/>
      <c r="IUJ188" s="312"/>
      <c r="IUK188" s="312"/>
      <c r="IUL188" s="312"/>
      <c r="IUM188" s="312"/>
      <c r="IUN188" s="312"/>
      <c r="IUO188" s="312"/>
      <c r="IUP188" s="312"/>
      <c r="IUQ188" s="312"/>
      <c r="IUR188" s="312"/>
      <c r="IUS188" s="312"/>
      <c r="IUT188" s="312"/>
      <c r="IUU188" s="312"/>
      <c r="IUV188" s="312"/>
      <c r="IUW188" s="312"/>
      <c r="IUX188" s="312"/>
      <c r="IUY188" s="312"/>
      <c r="IUZ188" s="312"/>
      <c r="IVA188" s="312"/>
      <c r="IVB188" s="312"/>
      <c r="IVC188" s="312"/>
      <c r="IVD188" s="312"/>
      <c r="IVE188" s="312"/>
      <c r="IVF188" s="312"/>
      <c r="IVG188" s="312"/>
      <c r="IVH188" s="312"/>
      <c r="IVI188" s="312"/>
      <c r="IVJ188" s="312"/>
      <c r="IVK188" s="312"/>
      <c r="IVL188" s="312"/>
      <c r="IVM188" s="312"/>
      <c r="IVN188" s="312"/>
      <c r="IVO188" s="312"/>
      <c r="IVP188" s="312"/>
      <c r="IVQ188" s="312"/>
      <c r="IVR188" s="312"/>
      <c r="IVS188" s="312"/>
      <c r="IVT188" s="312"/>
      <c r="IVU188" s="312"/>
      <c r="IVV188" s="312"/>
      <c r="IVW188" s="312"/>
      <c r="IVX188" s="312"/>
      <c r="IVY188" s="312"/>
      <c r="IVZ188" s="312"/>
      <c r="IWA188" s="312"/>
      <c r="IWB188" s="312"/>
      <c r="IWC188" s="312"/>
      <c r="IWD188" s="312"/>
      <c r="IWE188" s="312"/>
      <c r="IWF188" s="312"/>
      <c r="IWG188" s="312"/>
      <c r="IWH188" s="312"/>
      <c r="IWI188" s="312"/>
      <c r="IWJ188" s="312"/>
      <c r="IWK188" s="312"/>
      <c r="IWL188" s="312"/>
      <c r="IWM188" s="312"/>
      <c r="IWN188" s="312"/>
      <c r="IWO188" s="312"/>
      <c r="IWP188" s="312"/>
      <c r="IWQ188" s="312"/>
      <c r="IWR188" s="312"/>
      <c r="IWS188" s="312"/>
      <c r="IWT188" s="312"/>
      <c r="IWU188" s="312"/>
      <c r="IWV188" s="312"/>
      <c r="IWW188" s="312"/>
      <c r="IWX188" s="312"/>
      <c r="IWY188" s="312"/>
      <c r="IWZ188" s="312"/>
      <c r="IXA188" s="312"/>
      <c r="IXB188" s="312"/>
      <c r="IXC188" s="312"/>
      <c r="IXD188" s="312"/>
      <c r="IXE188" s="312"/>
      <c r="IXF188" s="312"/>
      <c r="IXG188" s="312"/>
      <c r="IXH188" s="312"/>
      <c r="IXI188" s="312"/>
      <c r="IXJ188" s="312"/>
      <c r="IXK188" s="312"/>
      <c r="IXL188" s="312"/>
      <c r="IXM188" s="312"/>
      <c r="IXN188" s="312"/>
      <c r="IXO188" s="312"/>
      <c r="IXP188" s="312"/>
      <c r="IXQ188" s="312"/>
      <c r="IXR188" s="312"/>
      <c r="IXS188" s="312"/>
      <c r="IXT188" s="312"/>
      <c r="IXU188" s="312"/>
      <c r="IXV188" s="312"/>
      <c r="IXW188" s="312"/>
      <c r="IXX188" s="312"/>
      <c r="IXY188" s="312"/>
      <c r="IXZ188" s="312"/>
      <c r="IYA188" s="312"/>
      <c r="IYB188" s="312"/>
      <c r="IYC188" s="312"/>
      <c r="IYD188" s="312"/>
      <c r="IYE188" s="312"/>
      <c r="IYF188" s="312"/>
      <c r="IYG188" s="312"/>
      <c r="IYH188" s="312"/>
      <c r="IYI188" s="312"/>
      <c r="IYJ188" s="312"/>
      <c r="IYK188" s="312"/>
      <c r="IYL188" s="312"/>
      <c r="IYM188" s="312"/>
      <c r="IYN188" s="312"/>
      <c r="IYO188" s="312"/>
      <c r="IYP188" s="312"/>
      <c r="IYQ188" s="312"/>
      <c r="IYR188" s="312"/>
      <c r="IYS188" s="312"/>
      <c r="IYT188" s="312"/>
      <c r="IYU188" s="312"/>
      <c r="IYV188" s="312"/>
      <c r="IYW188" s="312"/>
      <c r="IYX188" s="312"/>
      <c r="IYY188" s="312"/>
      <c r="IYZ188" s="312"/>
      <c r="IZA188" s="312"/>
      <c r="IZB188" s="312"/>
      <c r="IZC188" s="312"/>
      <c r="IZD188" s="312"/>
      <c r="IZE188" s="312"/>
      <c r="IZF188" s="312"/>
      <c r="IZG188" s="312"/>
      <c r="IZH188" s="312"/>
      <c r="IZI188" s="312"/>
      <c r="IZJ188" s="312"/>
      <c r="IZK188" s="312"/>
      <c r="IZL188" s="312"/>
      <c r="IZM188" s="312"/>
      <c r="IZN188" s="312"/>
      <c r="IZO188" s="312"/>
      <c r="IZP188" s="312"/>
      <c r="IZQ188" s="312"/>
      <c r="IZR188" s="312"/>
      <c r="IZS188" s="312"/>
      <c r="IZT188" s="312"/>
      <c r="IZU188" s="312"/>
      <c r="IZV188" s="312"/>
      <c r="IZW188" s="312"/>
      <c r="IZX188" s="312"/>
      <c r="IZY188" s="312"/>
      <c r="IZZ188" s="312"/>
      <c r="JAA188" s="312"/>
      <c r="JAB188" s="312"/>
      <c r="JAC188" s="312"/>
      <c r="JAD188" s="312"/>
      <c r="JAE188" s="312"/>
      <c r="JAF188" s="312"/>
      <c r="JAG188" s="312"/>
      <c r="JAH188" s="312"/>
      <c r="JAI188" s="312"/>
      <c r="JAJ188" s="312"/>
      <c r="JAK188" s="312"/>
      <c r="JAL188" s="312"/>
      <c r="JAM188" s="312"/>
      <c r="JAN188" s="312"/>
      <c r="JAO188" s="312"/>
      <c r="JAP188" s="312"/>
      <c r="JAQ188" s="312"/>
      <c r="JAR188" s="312"/>
      <c r="JAS188" s="312"/>
      <c r="JAT188" s="312"/>
      <c r="JAU188" s="312"/>
      <c r="JAV188" s="312"/>
      <c r="JAW188" s="312"/>
      <c r="JAX188" s="312"/>
      <c r="JAY188" s="312"/>
      <c r="JAZ188" s="312"/>
      <c r="JBA188" s="312"/>
      <c r="JBB188" s="312"/>
      <c r="JBC188" s="312"/>
      <c r="JBD188" s="312"/>
      <c r="JBE188" s="312"/>
      <c r="JBF188" s="312"/>
      <c r="JBG188" s="312"/>
      <c r="JBH188" s="312"/>
      <c r="JBI188" s="312"/>
      <c r="JBJ188" s="312"/>
      <c r="JBK188" s="312"/>
      <c r="JBL188" s="312"/>
      <c r="JBM188" s="312"/>
      <c r="JBN188" s="312"/>
      <c r="JBO188" s="312"/>
      <c r="JBP188" s="312"/>
      <c r="JBQ188" s="312"/>
      <c r="JBR188" s="312"/>
      <c r="JBS188" s="312"/>
      <c r="JBT188" s="312"/>
      <c r="JBU188" s="312"/>
      <c r="JBV188" s="312"/>
      <c r="JBW188" s="312"/>
      <c r="JBX188" s="312"/>
      <c r="JBY188" s="312"/>
      <c r="JBZ188" s="312"/>
      <c r="JCA188" s="312"/>
      <c r="JCB188" s="312"/>
      <c r="JCC188" s="312"/>
      <c r="JCD188" s="312"/>
      <c r="JCE188" s="312"/>
      <c r="JCF188" s="312"/>
      <c r="JCG188" s="312"/>
      <c r="JCH188" s="312"/>
      <c r="JCI188" s="312"/>
      <c r="JCJ188" s="312"/>
      <c r="JCK188" s="312"/>
      <c r="JCL188" s="312"/>
      <c r="JCM188" s="312"/>
      <c r="JCN188" s="312"/>
      <c r="JCO188" s="312"/>
      <c r="JCP188" s="312"/>
      <c r="JCQ188" s="312"/>
      <c r="JCR188" s="312"/>
      <c r="JCS188" s="312"/>
      <c r="JCT188" s="312"/>
      <c r="JCU188" s="312"/>
      <c r="JCV188" s="312"/>
      <c r="JCW188" s="312"/>
      <c r="JCX188" s="312"/>
      <c r="JCY188" s="312"/>
      <c r="JCZ188" s="312"/>
      <c r="JDA188" s="312"/>
      <c r="JDB188" s="312"/>
      <c r="JDC188" s="312"/>
      <c r="JDD188" s="312"/>
      <c r="JDE188" s="312"/>
      <c r="JDF188" s="312"/>
      <c r="JDG188" s="312"/>
      <c r="JDH188" s="312"/>
      <c r="JDI188" s="312"/>
      <c r="JDJ188" s="312"/>
      <c r="JDK188" s="312"/>
      <c r="JDL188" s="312"/>
      <c r="JDM188" s="312"/>
      <c r="JDN188" s="312"/>
      <c r="JDO188" s="312"/>
      <c r="JDP188" s="312"/>
      <c r="JDQ188" s="312"/>
      <c r="JDR188" s="312"/>
      <c r="JDS188" s="312"/>
      <c r="JDT188" s="312"/>
      <c r="JDU188" s="312"/>
      <c r="JDV188" s="312"/>
      <c r="JDW188" s="312"/>
      <c r="JDX188" s="312"/>
      <c r="JDY188" s="312"/>
      <c r="JDZ188" s="312"/>
      <c r="JEA188" s="312"/>
      <c r="JEB188" s="312"/>
      <c r="JEC188" s="312"/>
      <c r="JED188" s="312"/>
      <c r="JEE188" s="312"/>
      <c r="JEF188" s="312"/>
      <c r="JEG188" s="312"/>
      <c r="JEH188" s="312"/>
      <c r="JEI188" s="312"/>
      <c r="JEJ188" s="312"/>
      <c r="JEK188" s="312"/>
      <c r="JEL188" s="312"/>
      <c r="JEM188" s="312"/>
      <c r="JEN188" s="312"/>
      <c r="JEO188" s="312"/>
      <c r="JEP188" s="312"/>
      <c r="JEQ188" s="312"/>
      <c r="JER188" s="312"/>
      <c r="JES188" s="312"/>
      <c r="JET188" s="312"/>
      <c r="JEU188" s="312"/>
      <c r="JEV188" s="312"/>
      <c r="JEW188" s="312"/>
      <c r="JEX188" s="312"/>
      <c r="JEY188" s="312"/>
      <c r="JEZ188" s="312"/>
      <c r="JFA188" s="312"/>
      <c r="JFB188" s="312"/>
      <c r="JFC188" s="312"/>
      <c r="JFD188" s="312"/>
      <c r="JFE188" s="312"/>
      <c r="JFF188" s="312"/>
      <c r="JFG188" s="312"/>
      <c r="JFH188" s="312"/>
      <c r="JFI188" s="312"/>
      <c r="JFJ188" s="312"/>
      <c r="JFK188" s="312"/>
      <c r="JFL188" s="312"/>
      <c r="JFM188" s="312"/>
      <c r="JFN188" s="312"/>
      <c r="JFO188" s="312"/>
      <c r="JFP188" s="312"/>
      <c r="JFQ188" s="312"/>
      <c r="JFR188" s="312"/>
      <c r="JFS188" s="312"/>
      <c r="JFT188" s="312"/>
      <c r="JFU188" s="312"/>
      <c r="JFV188" s="312"/>
      <c r="JFW188" s="312"/>
      <c r="JFX188" s="312"/>
      <c r="JFY188" s="312"/>
      <c r="JFZ188" s="312"/>
      <c r="JGA188" s="312"/>
      <c r="JGB188" s="312"/>
      <c r="JGC188" s="312"/>
      <c r="JGD188" s="312"/>
      <c r="JGE188" s="312"/>
      <c r="JGF188" s="312"/>
      <c r="JGG188" s="312"/>
      <c r="JGH188" s="312"/>
      <c r="JGI188" s="312"/>
      <c r="JGJ188" s="312"/>
      <c r="JGK188" s="312"/>
      <c r="JGL188" s="312"/>
      <c r="JGM188" s="312"/>
      <c r="JGN188" s="312"/>
      <c r="JGO188" s="312"/>
      <c r="JGP188" s="312"/>
      <c r="JGQ188" s="312"/>
      <c r="JGR188" s="312"/>
      <c r="JGS188" s="312"/>
      <c r="JGT188" s="312"/>
      <c r="JGU188" s="312"/>
      <c r="JGV188" s="312"/>
      <c r="JGW188" s="312"/>
      <c r="JGX188" s="312"/>
      <c r="JGY188" s="312"/>
      <c r="JGZ188" s="312"/>
      <c r="JHA188" s="312"/>
      <c r="JHB188" s="312"/>
      <c r="JHC188" s="312"/>
      <c r="JHD188" s="312"/>
      <c r="JHE188" s="312"/>
      <c r="JHF188" s="312"/>
      <c r="JHG188" s="312"/>
      <c r="JHH188" s="312"/>
      <c r="JHI188" s="312"/>
      <c r="JHJ188" s="312"/>
      <c r="JHK188" s="312"/>
      <c r="JHL188" s="312"/>
      <c r="JHM188" s="312"/>
      <c r="JHN188" s="312"/>
      <c r="JHO188" s="312"/>
      <c r="JHP188" s="312"/>
      <c r="JHQ188" s="312"/>
      <c r="JHR188" s="312"/>
      <c r="JHS188" s="312"/>
      <c r="JHT188" s="312"/>
      <c r="JHU188" s="312"/>
      <c r="JHV188" s="312"/>
      <c r="JHW188" s="312"/>
      <c r="JHX188" s="312"/>
      <c r="JHY188" s="312"/>
      <c r="JHZ188" s="312"/>
      <c r="JIA188" s="312"/>
      <c r="JIB188" s="312"/>
      <c r="JIC188" s="312"/>
      <c r="JID188" s="312"/>
      <c r="JIE188" s="312"/>
      <c r="JIF188" s="312"/>
      <c r="JIG188" s="312"/>
      <c r="JIH188" s="312"/>
      <c r="JII188" s="312"/>
      <c r="JIJ188" s="312"/>
      <c r="JIK188" s="312"/>
      <c r="JIL188" s="312"/>
      <c r="JIM188" s="312"/>
      <c r="JIN188" s="312"/>
      <c r="JIO188" s="312"/>
      <c r="JIP188" s="312"/>
      <c r="JIQ188" s="312"/>
      <c r="JIR188" s="312"/>
      <c r="JIS188" s="312"/>
      <c r="JIT188" s="312"/>
      <c r="JIU188" s="312"/>
      <c r="JIV188" s="312"/>
      <c r="JIW188" s="312"/>
      <c r="JIX188" s="312"/>
      <c r="JIY188" s="312"/>
      <c r="JIZ188" s="312"/>
      <c r="JJA188" s="312"/>
      <c r="JJB188" s="312"/>
      <c r="JJC188" s="312"/>
      <c r="JJD188" s="312"/>
      <c r="JJE188" s="312"/>
      <c r="JJF188" s="312"/>
      <c r="JJG188" s="312"/>
      <c r="JJH188" s="312"/>
      <c r="JJI188" s="312"/>
      <c r="JJJ188" s="312"/>
      <c r="JJK188" s="312"/>
      <c r="JJL188" s="312"/>
      <c r="JJM188" s="312"/>
      <c r="JJN188" s="312"/>
      <c r="JJO188" s="312"/>
      <c r="JJP188" s="312"/>
      <c r="JJQ188" s="312"/>
      <c r="JJR188" s="312"/>
      <c r="JJS188" s="312"/>
      <c r="JJT188" s="312"/>
      <c r="JJU188" s="312"/>
      <c r="JJV188" s="312"/>
      <c r="JJW188" s="312"/>
      <c r="JJX188" s="312"/>
      <c r="JJY188" s="312"/>
      <c r="JJZ188" s="312"/>
      <c r="JKA188" s="312"/>
      <c r="JKB188" s="312"/>
      <c r="JKC188" s="312"/>
      <c r="JKD188" s="312"/>
      <c r="JKE188" s="312"/>
      <c r="JKF188" s="312"/>
      <c r="JKG188" s="312"/>
      <c r="JKH188" s="312"/>
      <c r="JKI188" s="312"/>
      <c r="JKJ188" s="312"/>
      <c r="JKK188" s="312"/>
      <c r="JKL188" s="312"/>
      <c r="JKM188" s="312"/>
      <c r="JKN188" s="312"/>
      <c r="JKO188" s="312"/>
      <c r="JKP188" s="312"/>
      <c r="JKQ188" s="312"/>
      <c r="JKR188" s="312"/>
      <c r="JKS188" s="312"/>
      <c r="JKT188" s="312"/>
      <c r="JKU188" s="312"/>
      <c r="JKV188" s="312"/>
      <c r="JKW188" s="312"/>
      <c r="JKX188" s="312"/>
      <c r="JKY188" s="312"/>
      <c r="JKZ188" s="312"/>
      <c r="JLA188" s="312"/>
      <c r="JLB188" s="312"/>
      <c r="JLC188" s="312"/>
      <c r="JLD188" s="312"/>
      <c r="JLE188" s="312"/>
      <c r="JLF188" s="312"/>
      <c r="JLG188" s="312"/>
      <c r="JLH188" s="312"/>
      <c r="JLI188" s="312"/>
      <c r="JLJ188" s="312"/>
      <c r="JLK188" s="312"/>
      <c r="JLL188" s="312"/>
      <c r="JLM188" s="312"/>
      <c r="JLN188" s="312"/>
      <c r="JLO188" s="312"/>
      <c r="JLP188" s="312"/>
      <c r="JLQ188" s="312"/>
      <c r="JLR188" s="312"/>
      <c r="JLS188" s="312"/>
      <c r="JLT188" s="312"/>
      <c r="JLU188" s="312"/>
      <c r="JLV188" s="312"/>
      <c r="JLW188" s="312"/>
      <c r="JLX188" s="312"/>
      <c r="JLY188" s="312"/>
      <c r="JLZ188" s="312"/>
      <c r="JMA188" s="312"/>
      <c r="JMB188" s="312"/>
      <c r="JMC188" s="312"/>
      <c r="JMD188" s="312"/>
      <c r="JME188" s="312"/>
      <c r="JMF188" s="312"/>
      <c r="JMG188" s="312"/>
      <c r="JMH188" s="312"/>
      <c r="JMI188" s="312"/>
      <c r="JMJ188" s="312"/>
      <c r="JMK188" s="312"/>
      <c r="JML188" s="312"/>
      <c r="JMM188" s="312"/>
      <c r="JMN188" s="312"/>
      <c r="JMO188" s="312"/>
      <c r="JMP188" s="312"/>
      <c r="JMQ188" s="312"/>
      <c r="JMR188" s="312"/>
      <c r="JMS188" s="312"/>
      <c r="JMT188" s="312"/>
      <c r="JMU188" s="312"/>
      <c r="JMV188" s="312"/>
      <c r="JMW188" s="312"/>
      <c r="JMX188" s="312"/>
      <c r="JMY188" s="312"/>
      <c r="JMZ188" s="312"/>
      <c r="JNA188" s="312"/>
      <c r="JNB188" s="312"/>
      <c r="JNC188" s="312"/>
      <c r="JND188" s="312"/>
      <c r="JNE188" s="312"/>
      <c r="JNF188" s="312"/>
      <c r="JNG188" s="312"/>
      <c r="JNH188" s="312"/>
      <c r="JNI188" s="312"/>
      <c r="JNJ188" s="312"/>
      <c r="JNK188" s="312"/>
      <c r="JNL188" s="312"/>
      <c r="JNM188" s="312"/>
      <c r="JNN188" s="312"/>
      <c r="JNO188" s="312"/>
      <c r="JNP188" s="312"/>
      <c r="JNQ188" s="312"/>
      <c r="JNR188" s="312"/>
      <c r="JNS188" s="312"/>
      <c r="JNT188" s="312"/>
      <c r="JNU188" s="312"/>
      <c r="JNV188" s="312"/>
      <c r="JNW188" s="312"/>
      <c r="JNX188" s="312"/>
      <c r="JNY188" s="312"/>
      <c r="JNZ188" s="312"/>
      <c r="JOA188" s="312"/>
      <c r="JOB188" s="312"/>
      <c r="JOC188" s="312"/>
      <c r="JOD188" s="312"/>
      <c r="JOE188" s="312"/>
      <c r="JOF188" s="312"/>
      <c r="JOG188" s="312"/>
      <c r="JOH188" s="312"/>
      <c r="JOI188" s="312"/>
      <c r="JOJ188" s="312"/>
      <c r="JOK188" s="312"/>
      <c r="JOL188" s="312"/>
      <c r="JOM188" s="312"/>
      <c r="JON188" s="312"/>
      <c r="JOO188" s="312"/>
      <c r="JOP188" s="312"/>
      <c r="JOQ188" s="312"/>
      <c r="JOR188" s="312"/>
      <c r="JOS188" s="312"/>
      <c r="JOT188" s="312"/>
      <c r="JOU188" s="312"/>
      <c r="JOV188" s="312"/>
      <c r="JOW188" s="312"/>
      <c r="JOX188" s="312"/>
      <c r="JOY188" s="312"/>
      <c r="JOZ188" s="312"/>
      <c r="JPA188" s="312"/>
      <c r="JPB188" s="312"/>
      <c r="JPC188" s="312"/>
      <c r="JPD188" s="312"/>
      <c r="JPE188" s="312"/>
      <c r="JPF188" s="312"/>
      <c r="JPG188" s="312"/>
      <c r="JPH188" s="312"/>
      <c r="JPI188" s="312"/>
      <c r="JPJ188" s="312"/>
      <c r="JPK188" s="312"/>
      <c r="JPL188" s="312"/>
      <c r="JPM188" s="312"/>
      <c r="JPN188" s="312"/>
      <c r="JPO188" s="312"/>
      <c r="JPP188" s="312"/>
      <c r="JPQ188" s="312"/>
      <c r="JPR188" s="312"/>
      <c r="JPS188" s="312"/>
      <c r="JPT188" s="312"/>
      <c r="JPU188" s="312"/>
      <c r="JPV188" s="312"/>
      <c r="JPW188" s="312"/>
      <c r="JPX188" s="312"/>
      <c r="JPY188" s="312"/>
      <c r="JPZ188" s="312"/>
      <c r="JQA188" s="312"/>
      <c r="JQB188" s="312"/>
      <c r="JQC188" s="312"/>
      <c r="JQD188" s="312"/>
      <c r="JQE188" s="312"/>
      <c r="JQF188" s="312"/>
      <c r="JQG188" s="312"/>
      <c r="JQH188" s="312"/>
      <c r="JQI188" s="312"/>
      <c r="JQJ188" s="312"/>
      <c r="JQK188" s="312"/>
      <c r="JQL188" s="312"/>
      <c r="JQM188" s="312"/>
      <c r="JQN188" s="312"/>
      <c r="JQO188" s="312"/>
      <c r="JQP188" s="312"/>
      <c r="JQQ188" s="312"/>
      <c r="JQR188" s="312"/>
      <c r="JQS188" s="312"/>
      <c r="JQT188" s="312"/>
      <c r="JQU188" s="312"/>
      <c r="JQV188" s="312"/>
      <c r="JQW188" s="312"/>
      <c r="JQX188" s="312"/>
      <c r="JQY188" s="312"/>
      <c r="JQZ188" s="312"/>
      <c r="JRA188" s="312"/>
      <c r="JRB188" s="312"/>
      <c r="JRC188" s="312"/>
      <c r="JRD188" s="312"/>
      <c r="JRE188" s="312"/>
      <c r="JRF188" s="312"/>
      <c r="JRG188" s="312"/>
      <c r="JRH188" s="312"/>
      <c r="JRI188" s="312"/>
      <c r="JRJ188" s="312"/>
      <c r="JRK188" s="312"/>
      <c r="JRL188" s="312"/>
      <c r="JRM188" s="312"/>
      <c r="JRN188" s="312"/>
      <c r="JRO188" s="312"/>
      <c r="JRP188" s="312"/>
      <c r="JRQ188" s="312"/>
      <c r="JRR188" s="312"/>
      <c r="JRS188" s="312"/>
      <c r="JRT188" s="312"/>
      <c r="JRU188" s="312"/>
      <c r="JRV188" s="312"/>
      <c r="JRW188" s="312"/>
      <c r="JRX188" s="312"/>
      <c r="JRY188" s="312"/>
      <c r="JRZ188" s="312"/>
      <c r="JSA188" s="312"/>
      <c r="JSB188" s="312"/>
      <c r="JSC188" s="312"/>
      <c r="JSD188" s="312"/>
      <c r="JSE188" s="312"/>
      <c r="JSF188" s="312"/>
      <c r="JSG188" s="312"/>
      <c r="JSH188" s="312"/>
      <c r="JSI188" s="312"/>
      <c r="JSJ188" s="312"/>
      <c r="JSK188" s="312"/>
      <c r="JSL188" s="312"/>
      <c r="JSM188" s="312"/>
      <c r="JSN188" s="312"/>
      <c r="JSO188" s="312"/>
      <c r="JSP188" s="312"/>
      <c r="JSQ188" s="312"/>
      <c r="JSR188" s="312"/>
      <c r="JSS188" s="312"/>
      <c r="JST188" s="312"/>
      <c r="JSU188" s="312"/>
      <c r="JSV188" s="312"/>
      <c r="JSW188" s="312"/>
      <c r="JSX188" s="312"/>
      <c r="JSY188" s="312"/>
      <c r="JSZ188" s="312"/>
      <c r="JTA188" s="312"/>
      <c r="JTB188" s="312"/>
      <c r="JTC188" s="312"/>
      <c r="JTD188" s="312"/>
      <c r="JTE188" s="312"/>
      <c r="JTF188" s="312"/>
      <c r="JTG188" s="312"/>
      <c r="JTH188" s="312"/>
      <c r="JTI188" s="312"/>
      <c r="JTJ188" s="312"/>
      <c r="JTK188" s="312"/>
      <c r="JTL188" s="312"/>
      <c r="JTM188" s="312"/>
      <c r="JTN188" s="312"/>
      <c r="JTO188" s="312"/>
      <c r="JTP188" s="312"/>
      <c r="JTQ188" s="312"/>
      <c r="JTR188" s="312"/>
      <c r="JTS188" s="312"/>
      <c r="JTT188" s="312"/>
      <c r="JTU188" s="312"/>
      <c r="JTV188" s="312"/>
      <c r="JTW188" s="312"/>
      <c r="JTX188" s="312"/>
      <c r="JTY188" s="312"/>
      <c r="JTZ188" s="312"/>
      <c r="JUA188" s="312"/>
      <c r="JUB188" s="312"/>
      <c r="JUC188" s="312"/>
      <c r="JUD188" s="312"/>
      <c r="JUE188" s="312"/>
      <c r="JUF188" s="312"/>
      <c r="JUG188" s="312"/>
      <c r="JUH188" s="312"/>
      <c r="JUI188" s="312"/>
      <c r="JUJ188" s="312"/>
      <c r="JUK188" s="312"/>
      <c r="JUL188" s="312"/>
      <c r="JUM188" s="312"/>
      <c r="JUN188" s="312"/>
      <c r="JUO188" s="312"/>
      <c r="JUP188" s="312"/>
      <c r="JUQ188" s="312"/>
      <c r="JUR188" s="312"/>
      <c r="JUS188" s="312"/>
      <c r="JUT188" s="312"/>
      <c r="JUU188" s="312"/>
      <c r="JUV188" s="312"/>
      <c r="JUW188" s="312"/>
      <c r="JUX188" s="312"/>
      <c r="JUY188" s="312"/>
      <c r="JUZ188" s="312"/>
      <c r="JVA188" s="312"/>
      <c r="JVB188" s="312"/>
      <c r="JVC188" s="312"/>
      <c r="JVD188" s="312"/>
      <c r="JVE188" s="312"/>
      <c r="JVF188" s="312"/>
      <c r="JVG188" s="312"/>
      <c r="JVH188" s="312"/>
      <c r="JVI188" s="312"/>
      <c r="JVJ188" s="312"/>
      <c r="JVK188" s="312"/>
      <c r="JVL188" s="312"/>
      <c r="JVM188" s="312"/>
      <c r="JVN188" s="312"/>
      <c r="JVO188" s="312"/>
      <c r="JVP188" s="312"/>
      <c r="JVQ188" s="312"/>
      <c r="JVR188" s="312"/>
      <c r="JVS188" s="312"/>
      <c r="JVT188" s="312"/>
      <c r="JVU188" s="312"/>
      <c r="JVV188" s="312"/>
      <c r="JVW188" s="312"/>
      <c r="JVX188" s="312"/>
      <c r="JVY188" s="312"/>
      <c r="JVZ188" s="312"/>
      <c r="JWA188" s="312"/>
      <c r="JWB188" s="312"/>
      <c r="JWC188" s="312"/>
      <c r="JWD188" s="312"/>
      <c r="JWE188" s="312"/>
      <c r="JWF188" s="312"/>
      <c r="JWG188" s="312"/>
      <c r="JWH188" s="312"/>
      <c r="JWI188" s="312"/>
      <c r="JWJ188" s="312"/>
      <c r="JWK188" s="312"/>
      <c r="JWL188" s="312"/>
      <c r="JWM188" s="312"/>
      <c r="JWN188" s="312"/>
      <c r="JWO188" s="312"/>
      <c r="JWP188" s="312"/>
      <c r="JWQ188" s="312"/>
      <c r="JWR188" s="312"/>
      <c r="JWS188" s="312"/>
      <c r="JWT188" s="312"/>
      <c r="JWU188" s="312"/>
      <c r="JWV188" s="312"/>
      <c r="JWW188" s="312"/>
      <c r="JWX188" s="312"/>
      <c r="JWY188" s="312"/>
      <c r="JWZ188" s="312"/>
      <c r="JXA188" s="312"/>
      <c r="JXB188" s="312"/>
      <c r="JXC188" s="312"/>
      <c r="JXD188" s="312"/>
      <c r="JXE188" s="312"/>
      <c r="JXF188" s="312"/>
      <c r="JXG188" s="312"/>
      <c r="JXH188" s="312"/>
      <c r="JXI188" s="312"/>
      <c r="JXJ188" s="312"/>
      <c r="JXK188" s="312"/>
      <c r="JXL188" s="312"/>
      <c r="JXM188" s="312"/>
      <c r="JXN188" s="312"/>
      <c r="JXO188" s="312"/>
      <c r="JXP188" s="312"/>
      <c r="JXQ188" s="312"/>
      <c r="JXR188" s="312"/>
      <c r="JXS188" s="312"/>
      <c r="JXT188" s="312"/>
      <c r="JXU188" s="312"/>
      <c r="JXV188" s="312"/>
      <c r="JXW188" s="312"/>
      <c r="JXX188" s="312"/>
      <c r="JXY188" s="312"/>
      <c r="JXZ188" s="312"/>
      <c r="JYA188" s="312"/>
      <c r="JYB188" s="312"/>
      <c r="JYC188" s="312"/>
      <c r="JYD188" s="312"/>
      <c r="JYE188" s="312"/>
      <c r="JYF188" s="312"/>
      <c r="JYG188" s="312"/>
      <c r="JYH188" s="312"/>
      <c r="JYI188" s="312"/>
      <c r="JYJ188" s="312"/>
      <c r="JYK188" s="312"/>
      <c r="JYL188" s="312"/>
      <c r="JYM188" s="312"/>
      <c r="JYN188" s="312"/>
      <c r="JYO188" s="312"/>
      <c r="JYP188" s="312"/>
      <c r="JYQ188" s="312"/>
      <c r="JYR188" s="312"/>
      <c r="JYS188" s="312"/>
      <c r="JYT188" s="312"/>
      <c r="JYU188" s="312"/>
      <c r="JYV188" s="312"/>
      <c r="JYW188" s="312"/>
      <c r="JYX188" s="312"/>
      <c r="JYY188" s="312"/>
      <c r="JYZ188" s="312"/>
      <c r="JZA188" s="312"/>
      <c r="JZB188" s="312"/>
      <c r="JZC188" s="312"/>
      <c r="JZD188" s="312"/>
      <c r="JZE188" s="312"/>
      <c r="JZF188" s="312"/>
      <c r="JZG188" s="312"/>
      <c r="JZH188" s="312"/>
      <c r="JZI188" s="312"/>
      <c r="JZJ188" s="312"/>
      <c r="JZK188" s="312"/>
      <c r="JZL188" s="312"/>
      <c r="JZM188" s="312"/>
      <c r="JZN188" s="312"/>
      <c r="JZO188" s="312"/>
      <c r="JZP188" s="312"/>
      <c r="JZQ188" s="312"/>
      <c r="JZR188" s="312"/>
      <c r="JZS188" s="312"/>
      <c r="JZT188" s="312"/>
      <c r="JZU188" s="312"/>
      <c r="JZV188" s="312"/>
      <c r="JZW188" s="312"/>
      <c r="JZX188" s="312"/>
      <c r="JZY188" s="312"/>
      <c r="JZZ188" s="312"/>
      <c r="KAA188" s="312"/>
      <c r="KAB188" s="312"/>
      <c r="KAC188" s="312"/>
      <c r="KAD188" s="312"/>
      <c r="KAE188" s="312"/>
      <c r="KAF188" s="312"/>
      <c r="KAG188" s="312"/>
      <c r="KAH188" s="312"/>
      <c r="KAI188" s="312"/>
      <c r="KAJ188" s="312"/>
      <c r="KAK188" s="312"/>
      <c r="KAL188" s="312"/>
      <c r="KAM188" s="312"/>
      <c r="KAN188" s="312"/>
      <c r="KAO188" s="312"/>
      <c r="KAP188" s="312"/>
      <c r="KAQ188" s="312"/>
      <c r="KAR188" s="312"/>
      <c r="KAS188" s="312"/>
      <c r="KAT188" s="312"/>
      <c r="KAU188" s="312"/>
      <c r="KAV188" s="312"/>
      <c r="KAW188" s="312"/>
      <c r="KAX188" s="312"/>
      <c r="KAY188" s="312"/>
      <c r="KAZ188" s="312"/>
      <c r="KBA188" s="312"/>
      <c r="KBB188" s="312"/>
      <c r="KBC188" s="312"/>
      <c r="KBD188" s="312"/>
      <c r="KBE188" s="312"/>
      <c r="KBF188" s="312"/>
      <c r="KBG188" s="312"/>
      <c r="KBH188" s="312"/>
      <c r="KBI188" s="312"/>
      <c r="KBJ188" s="312"/>
      <c r="KBK188" s="312"/>
      <c r="KBL188" s="312"/>
      <c r="KBM188" s="312"/>
      <c r="KBN188" s="312"/>
      <c r="KBO188" s="312"/>
      <c r="KBP188" s="312"/>
      <c r="KBQ188" s="312"/>
      <c r="KBR188" s="312"/>
      <c r="KBS188" s="312"/>
      <c r="KBT188" s="312"/>
      <c r="KBU188" s="312"/>
      <c r="KBV188" s="312"/>
      <c r="KBW188" s="312"/>
      <c r="KBX188" s="312"/>
      <c r="KBY188" s="312"/>
      <c r="KBZ188" s="312"/>
      <c r="KCA188" s="312"/>
      <c r="KCB188" s="312"/>
      <c r="KCC188" s="312"/>
      <c r="KCD188" s="312"/>
      <c r="KCE188" s="312"/>
      <c r="KCF188" s="312"/>
      <c r="KCG188" s="312"/>
      <c r="KCH188" s="312"/>
      <c r="KCI188" s="312"/>
      <c r="KCJ188" s="312"/>
      <c r="KCK188" s="312"/>
      <c r="KCL188" s="312"/>
      <c r="KCM188" s="312"/>
      <c r="KCN188" s="312"/>
      <c r="KCO188" s="312"/>
      <c r="KCP188" s="312"/>
      <c r="KCQ188" s="312"/>
      <c r="KCR188" s="312"/>
      <c r="KCS188" s="312"/>
      <c r="KCT188" s="312"/>
      <c r="KCU188" s="312"/>
      <c r="KCV188" s="312"/>
      <c r="KCW188" s="312"/>
      <c r="KCX188" s="312"/>
      <c r="KCY188" s="312"/>
      <c r="KCZ188" s="312"/>
      <c r="KDA188" s="312"/>
      <c r="KDB188" s="312"/>
      <c r="KDC188" s="312"/>
      <c r="KDD188" s="312"/>
      <c r="KDE188" s="312"/>
      <c r="KDF188" s="312"/>
      <c r="KDG188" s="312"/>
      <c r="KDH188" s="312"/>
      <c r="KDI188" s="312"/>
      <c r="KDJ188" s="312"/>
      <c r="KDK188" s="312"/>
      <c r="KDL188" s="312"/>
      <c r="KDM188" s="312"/>
      <c r="KDN188" s="312"/>
      <c r="KDO188" s="312"/>
      <c r="KDP188" s="312"/>
      <c r="KDQ188" s="312"/>
      <c r="KDR188" s="312"/>
      <c r="KDS188" s="312"/>
      <c r="KDT188" s="312"/>
      <c r="KDU188" s="312"/>
      <c r="KDV188" s="312"/>
      <c r="KDW188" s="312"/>
      <c r="KDX188" s="312"/>
      <c r="KDY188" s="312"/>
      <c r="KDZ188" s="312"/>
      <c r="KEA188" s="312"/>
      <c r="KEB188" s="312"/>
      <c r="KEC188" s="312"/>
      <c r="KED188" s="312"/>
      <c r="KEE188" s="312"/>
      <c r="KEF188" s="312"/>
      <c r="KEG188" s="312"/>
      <c r="KEH188" s="312"/>
      <c r="KEI188" s="312"/>
      <c r="KEJ188" s="312"/>
      <c r="KEK188" s="312"/>
      <c r="KEL188" s="312"/>
      <c r="KEM188" s="312"/>
      <c r="KEN188" s="312"/>
      <c r="KEO188" s="312"/>
      <c r="KEP188" s="312"/>
      <c r="KEQ188" s="312"/>
      <c r="KER188" s="312"/>
      <c r="KES188" s="312"/>
      <c r="KET188" s="312"/>
      <c r="KEU188" s="312"/>
      <c r="KEV188" s="312"/>
      <c r="KEW188" s="312"/>
      <c r="KEX188" s="312"/>
      <c r="KEY188" s="312"/>
      <c r="KEZ188" s="312"/>
      <c r="KFA188" s="312"/>
      <c r="KFB188" s="312"/>
      <c r="KFC188" s="312"/>
      <c r="KFD188" s="312"/>
      <c r="KFE188" s="312"/>
      <c r="KFF188" s="312"/>
      <c r="KFG188" s="312"/>
      <c r="KFH188" s="312"/>
      <c r="KFI188" s="312"/>
      <c r="KFJ188" s="312"/>
      <c r="KFK188" s="312"/>
      <c r="KFL188" s="312"/>
      <c r="KFM188" s="312"/>
      <c r="KFN188" s="312"/>
      <c r="KFO188" s="312"/>
      <c r="KFP188" s="312"/>
      <c r="KFQ188" s="312"/>
      <c r="KFR188" s="312"/>
      <c r="KFS188" s="312"/>
      <c r="KFT188" s="312"/>
      <c r="KFU188" s="312"/>
      <c r="KFV188" s="312"/>
      <c r="KFW188" s="312"/>
      <c r="KFX188" s="312"/>
      <c r="KFY188" s="312"/>
      <c r="KFZ188" s="312"/>
      <c r="KGA188" s="312"/>
      <c r="KGB188" s="312"/>
      <c r="KGC188" s="312"/>
      <c r="KGD188" s="312"/>
      <c r="KGE188" s="312"/>
      <c r="KGF188" s="312"/>
      <c r="KGG188" s="312"/>
      <c r="KGH188" s="312"/>
      <c r="KGI188" s="312"/>
      <c r="KGJ188" s="312"/>
      <c r="KGK188" s="312"/>
      <c r="KGL188" s="312"/>
      <c r="KGM188" s="312"/>
      <c r="KGN188" s="312"/>
      <c r="KGO188" s="312"/>
      <c r="KGP188" s="312"/>
      <c r="KGQ188" s="312"/>
      <c r="KGR188" s="312"/>
      <c r="KGS188" s="312"/>
      <c r="KGT188" s="312"/>
      <c r="KGU188" s="312"/>
      <c r="KGV188" s="312"/>
      <c r="KGW188" s="312"/>
      <c r="KGX188" s="312"/>
      <c r="KGY188" s="312"/>
      <c r="KGZ188" s="312"/>
      <c r="KHA188" s="312"/>
      <c r="KHB188" s="312"/>
      <c r="KHC188" s="312"/>
      <c r="KHD188" s="312"/>
      <c r="KHE188" s="312"/>
      <c r="KHF188" s="312"/>
      <c r="KHG188" s="312"/>
      <c r="KHH188" s="312"/>
      <c r="KHI188" s="312"/>
      <c r="KHJ188" s="312"/>
      <c r="KHK188" s="312"/>
      <c r="KHL188" s="312"/>
      <c r="KHM188" s="312"/>
      <c r="KHN188" s="312"/>
      <c r="KHO188" s="312"/>
      <c r="KHP188" s="312"/>
      <c r="KHQ188" s="312"/>
      <c r="KHR188" s="312"/>
      <c r="KHS188" s="312"/>
      <c r="KHT188" s="312"/>
      <c r="KHU188" s="312"/>
      <c r="KHV188" s="312"/>
      <c r="KHW188" s="312"/>
      <c r="KHX188" s="312"/>
      <c r="KHY188" s="312"/>
      <c r="KHZ188" s="312"/>
      <c r="KIA188" s="312"/>
      <c r="KIB188" s="312"/>
      <c r="KIC188" s="312"/>
      <c r="KID188" s="312"/>
      <c r="KIE188" s="312"/>
      <c r="KIF188" s="312"/>
      <c r="KIG188" s="312"/>
      <c r="KIH188" s="312"/>
      <c r="KII188" s="312"/>
      <c r="KIJ188" s="312"/>
      <c r="KIK188" s="312"/>
      <c r="KIL188" s="312"/>
      <c r="KIM188" s="312"/>
      <c r="KIN188" s="312"/>
      <c r="KIO188" s="312"/>
      <c r="KIP188" s="312"/>
      <c r="KIQ188" s="312"/>
      <c r="KIR188" s="312"/>
      <c r="KIS188" s="312"/>
      <c r="KIT188" s="312"/>
      <c r="KIU188" s="312"/>
      <c r="KIV188" s="312"/>
      <c r="KIW188" s="312"/>
      <c r="KIX188" s="312"/>
      <c r="KIY188" s="312"/>
      <c r="KIZ188" s="312"/>
      <c r="KJA188" s="312"/>
      <c r="KJB188" s="312"/>
      <c r="KJC188" s="312"/>
      <c r="KJD188" s="312"/>
      <c r="KJE188" s="312"/>
      <c r="KJF188" s="312"/>
      <c r="KJG188" s="312"/>
      <c r="KJH188" s="312"/>
      <c r="KJI188" s="312"/>
      <c r="KJJ188" s="312"/>
      <c r="KJK188" s="312"/>
      <c r="KJL188" s="312"/>
      <c r="KJM188" s="312"/>
      <c r="KJN188" s="312"/>
      <c r="KJO188" s="312"/>
      <c r="KJP188" s="312"/>
      <c r="KJQ188" s="312"/>
      <c r="KJR188" s="312"/>
      <c r="KJS188" s="312"/>
      <c r="KJT188" s="312"/>
      <c r="KJU188" s="312"/>
      <c r="KJV188" s="312"/>
      <c r="KJW188" s="312"/>
      <c r="KJX188" s="312"/>
      <c r="KJY188" s="312"/>
      <c r="KJZ188" s="312"/>
      <c r="KKA188" s="312"/>
      <c r="KKB188" s="312"/>
      <c r="KKC188" s="312"/>
      <c r="KKD188" s="312"/>
      <c r="KKE188" s="312"/>
      <c r="KKF188" s="312"/>
      <c r="KKG188" s="312"/>
      <c r="KKH188" s="312"/>
      <c r="KKI188" s="312"/>
      <c r="KKJ188" s="312"/>
      <c r="KKK188" s="312"/>
      <c r="KKL188" s="312"/>
      <c r="KKM188" s="312"/>
      <c r="KKN188" s="312"/>
      <c r="KKO188" s="312"/>
      <c r="KKP188" s="312"/>
      <c r="KKQ188" s="312"/>
      <c r="KKR188" s="312"/>
      <c r="KKS188" s="312"/>
      <c r="KKT188" s="312"/>
      <c r="KKU188" s="312"/>
      <c r="KKV188" s="312"/>
      <c r="KKW188" s="312"/>
      <c r="KKX188" s="312"/>
      <c r="KKY188" s="312"/>
      <c r="KKZ188" s="312"/>
      <c r="KLA188" s="312"/>
      <c r="KLB188" s="312"/>
      <c r="KLC188" s="312"/>
      <c r="KLD188" s="312"/>
      <c r="KLE188" s="312"/>
      <c r="KLF188" s="312"/>
      <c r="KLG188" s="312"/>
      <c r="KLH188" s="312"/>
      <c r="KLI188" s="312"/>
      <c r="KLJ188" s="312"/>
      <c r="KLK188" s="312"/>
      <c r="KLL188" s="312"/>
      <c r="KLM188" s="312"/>
      <c r="KLN188" s="312"/>
      <c r="KLO188" s="312"/>
      <c r="KLP188" s="312"/>
      <c r="KLQ188" s="312"/>
      <c r="KLR188" s="312"/>
      <c r="KLS188" s="312"/>
      <c r="KLT188" s="312"/>
      <c r="KLU188" s="312"/>
      <c r="KLV188" s="312"/>
      <c r="KLW188" s="312"/>
      <c r="KLX188" s="312"/>
      <c r="KLY188" s="312"/>
      <c r="KLZ188" s="312"/>
      <c r="KMA188" s="312"/>
      <c r="KMB188" s="312"/>
      <c r="KMC188" s="312"/>
      <c r="KMD188" s="312"/>
      <c r="KME188" s="312"/>
      <c r="KMF188" s="312"/>
      <c r="KMG188" s="312"/>
      <c r="KMH188" s="312"/>
      <c r="KMI188" s="312"/>
      <c r="KMJ188" s="312"/>
      <c r="KMK188" s="312"/>
      <c r="KML188" s="312"/>
      <c r="KMM188" s="312"/>
      <c r="KMN188" s="312"/>
      <c r="KMO188" s="312"/>
      <c r="KMP188" s="312"/>
      <c r="KMQ188" s="312"/>
      <c r="KMR188" s="312"/>
      <c r="KMS188" s="312"/>
      <c r="KMT188" s="312"/>
      <c r="KMU188" s="312"/>
      <c r="KMV188" s="312"/>
      <c r="KMW188" s="312"/>
      <c r="KMX188" s="312"/>
      <c r="KMY188" s="312"/>
      <c r="KMZ188" s="312"/>
      <c r="KNA188" s="312"/>
      <c r="KNB188" s="312"/>
      <c r="KNC188" s="312"/>
      <c r="KND188" s="312"/>
      <c r="KNE188" s="312"/>
      <c r="KNF188" s="312"/>
      <c r="KNG188" s="312"/>
      <c r="KNH188" s="312"/>
      <c r="KNI188" s="312"/>
      <c r="KNJ188" s="312"/>
      <c r="KNK188" s="312"/>
      <c r="KNL188" s="312"/>
      <c r="KNM188" s="312"/>
      <c r="KNN188" s="312"/>
      <c r="KNO188" s="312"/>
      <c r="KNP188" s="312"/>
      <c r="KNQ188" s="312"/>
      <c r="KNR188" s="312"/>
      <c r="KNS188" s="312"/>
      <c r="KNT188" s="312"/>
      <c r="KNU188" s="312"/>
      <c r="KNV188" s="312"/>
      <c r="KNW188" s="312"/>
      <c r="KNX188" s="312"/>
      <c r="KNY188" s="312"/>
      <c r="KNZ188" s="312"/>
      <c r="KOA188" s="312"/>
      <c r="KOB188" s="312"/>
      <c r="KOC188" s="312"/>
      <c r="KOD188" s="312"/>
      <c r="KOE188" s="312"/>
      <c r="KOF188" s="312"/>
      <c r="KOG188" s="312"/>
      <c r="KOH188" s="312"/>
      <c r="KOI188" s="312"/>
      <c r="KOJ188" s="312"/>
      <c r="KOK188" s="312"/>
      <c r="KOL188" s="312"/>
      <c r="KOM188" s="312"/>
      <c r="KON188" s="312"/>
      <c r="KOO188" s="312"/>
      <c r="KOP188" s="312"/>
      <c r="KOQ188" s="312"/>
      <c r="KOR188" s="312"/>
      <c r="KOS188" s="312"/>
      <c r="KOT188" s="312"/>
      <c r="KOU188" s="312"/>
      <c r="KOV188" s="312"/>
      <c r="KOW188" s="312"/>
      <c r="KOX188" s="312"/>
      <c r="KOY188" s="312"/>
      <c r="KOZ188" s="312"/>
      <c r="KPA188" s="312"/>
      <c r="KPB188" s="312"/>
      <c r="KPC188" s="312"/>
      <c r="KPD188" s="312"/>
      <c r="KPE188" s="312"/>
      <c r="KPF188" s="312"/>
      <c r="KPG188" s="312"/>
      <c r="KPH188" s="312"/>
      <c r="KPI188" s="312"/>
      <c r="KPJ188" s="312"/>
      <c r="KPK188" s="312"/>
      <c r="KPL188" s="312"/>
      <c r="KPM188" s="312"/>
      <c r="KPN188" s="312"/>
      <c r="KPO188" s="312"/>
      <c r="KPP188" s="312"/>
      <c r="KPQ188" s="312"/>
      <c r="KPR188" s="312"/>
      <c r="KPS188" s="312"/>
      <c r="KPT188" s="312"/>
      <c r="KPU188" s="312"/>
      <c r="KPV188" s="312"/>
      <c r="KPW188" s="312"/>
      <c r="KPX188" s="312"/>
      <c r="KPY188" s="312"/>
      <c r="KPZ188" s="312"/>
      <c r="KQA188" s="312"/>
      <c r="KQB188" s="312"/>
      <c r="KQC188" s="312"/>
      <c r="KQD188" s="312"/>
      <c r="KQE188" s="312"/>
      <c r="KQF188" s="312"/>
      <c r="KQG188" s="312"/>
      <c r="KQH188" s="312"/>
      <c r="KQI188" s="312"/>
      <c r="KQJ188" s="312"/>
      <c r="KQK188" s="312"/>
      <c r="KQL188" s="312"/>
      <c r="KQM188" s="312"/>
      <c r="KQN188" s="312"/>
      <c r="KQO188" s="312"/>
      <c r="KQP188" s="312"/>
      <c r="KQQ188" s="312"/>
      <c r="KQR188" s="312"/>
      <c r="KQS188" s="312"/>
      <c r="KQT188" s="312"/>
      <c r="KQU188" s="312"/>
      <c r="KQV188" s="312"/>
      <c r="KQW188" s="312"/>
      <c r="KQX188" s="312"/>
      <c r="KQY188" s="312"/>
      <c r="KQZ188" s="312"/>
      <c r="KRA188" s="312"/>
      <c r="KRB188" s="312"/>
      <c r="KRC188" s="312"/>
      <c r="KRD188" s="312"/>
      <c r="KRE188" s="312"/>
      <c r="KRF188" s="312"/>
      <c r="KRG188" s="312"/>
      <c r="KRH188" s="312"/>
      <c r="KRI188" s="312"/>
      <c r="KRJ188" s="312"/>
      <c r="KRK188" s="312"/>
      <c r="KRL188" s="312"/>
      <c r="KRM188" s="312"/>
      <c r="KRN188" s="312"/>
      <c r="KRO188" s="312"/>
      <c r="KRP188" s="312"/>
      <c r="KRQ188" s="312"/>
      <c r="KRR188" s="312"/>
      <c r="KRS188" s="312"/>
      <c r="KRT188" s="312"/>
      <c r="KRU188" s="312"/>
      <c r="KRV188" s="312"/>
      <c r="KRW188" s="312"/>
      <c r="KRX188" s="312"/>
      <c r="KRY188" s="312"/>
      <c r="KRZ188" s="312"/>
      <c r="KSA188" s="312"/>
      <c r="KSB188" s="312"/>
      <c r="KSC188" s="312"/>
      <c r="KSD188" s="312"/>
      <c r="KSE188" s="312"/>
      <c r="KSF188" s="312"/>
      <c r="KSG188" s="312"/>
      <c r="KSH188" s="312"/>
      <c r="KSI188" s="312"/>
      <c r="KSJ188" s="312"/>
      <c r="KSK188" s="312"/>
      <c r="KSL188" s="312"/>
      <c r="KSM188" s="312"/>
      <c r="KSN188" s="312"/>
      <c r="KSO188" s="312"/>
      <c r="KSP188" s="312"/>
      <c r="KSQ188" s="312"/>
      <c r="KSR188" s="312"/>
      <c r="KSS188" s="312"/>
      <c r="KST188" s="312"/>
      <c r="KSU188" s="312"/>
      <c r="KSV188" s="312"/>
      <c r="KSW188" s="312"/>
      <c r="KSX188" s="312"/>
      <c r="KSY188" s="312"/>
      <c r="KSZ188" s="312"/>
      <c r="KTA188" s="312"/>
      <c r="KTB188" s="312"/>
      <c r="KTC188" s="312"/>
      <c r="KTD188" s="312"/>
      <c r="KTE188" s="312"/>
      <c r="KTF188" s="312"/>
      <c r="KTG188" s="312"/>
      <c r="KTH188" s="312"/>
      <c r="KTI188" s="312"/>
      <c r="KTJ188" s="312"/>
      <c r="KTK188" s="312"/>
      <c r="KTL188" s="312"/>
      <c r="KTM188" s="312"/>
      <c r="KTN188" s="312"/>
      <c r="KTO188" s="312"/>
      <c r="KTP188" s="312"/>
      <c r="KTQ188" s="312"/>
      <c r="KTR188" s="312"/>
      <c r="KTS188" s="312"/>
      <c r="KTT188" s="312"/>
      <c r="KTU188" s="312"/>
      <c r="KTV188" s="312"/>
      <c r="KTW188" s="312"/>
      <c r="KTX188" s="312"/>
      <c r="KTY188" s="312"/>
      <c r="KTZ188" s="312"/>
      <c r="KUA188" s="312"/>
      <c r="KUB188" s="312"/>
      <c r="KUC188" s="312"/>
      <c r="KUD188" s="312"/>
      <c r="KUE188" s="312"/>
      <c r="KUF188" s="312"/>
      <c r="KUG188" s="312"/>
      <c r="KUH188" s="312"/>
      <c r="KUI188" s="312"/>
      <c r="KUJ188" s="312"/>
      <c r="KUK188" s="312"/>
      <c r="KUL188" s="312"/>
      <c r="KUM188" s="312"/>
      <c r="KUN188" s="312"/>
      <c r="KUO188" s="312"/>
      <c r="KUP188" s="312"/>
      <c r="KUQ188" s="312"/>
      <c r="KUR188" s="312"/>
      <c r="KUS188" s="312"/>
      <c r="KUT188" s="312"/>
      <c r="KUU188" s="312"/>
      <c r="KUV188" s="312"/>
      <c r="KUW188" s="312"/>
      <c r="KUX188" s="312"/>
      <c r="KUY188" s="312"/>
      <c r="KUZ188" s="312"/>
      <c r="KVA188" s="312"/>
      <c r="KVB188" s="312"/>
      <c r="KVC188" s="312"/>
      <c r="KVD188" s="312"/>
      <c r="KVE188" s="312"/>
      <c r="KVF188" s="312"/>
      <c r="KVG188" s="312"/>
      <c r="KVH188" s="312"/>
      <c r="KVI188" s="312"/>
      <c r="KVJ188" s="312"/>
      <c r="KVK188" s="312"/>
      <c r="KVL188" s="312"/>
      <c r="KVM188" s="312"/>
      <c r="KVN188" s="312"/>
      <c r="KVO188" s="312"/>
      <c r="KVP188" s="312"/>
      <c r="KVQ188" s="312"/>
      <c r="KVR188" s="312"/>
      <c r="KVS188" s="312"/>
      <c r="KVT188" s="312"/>
      <c r="KVU188" s="312"/>
      <c r="KVV188" s="312"/>
      <c r="KVW188" s="312"/>
      <c r="KVX188" s="312"/>
      <c r="KVY188" s="312"/>
      <c r="KVZ188" s="312"/>
      <c r="KWA188" s="312"/>
      <c r="KWB188" s="312"/>
      <c r="KWC188" s="312"/>
      <c r="KWD188" s="312"/>
      <c r="KWE188" s="312"/>
      <c r="KWF188" s="312"/>
      <c r="KWG188" s="312"/>
      <c r="KWH188" s="312"/>
      <c r="KWI188" s="312"/>
      <c r="KWJ188" s="312"/>
      <c r="KWK188" s="312"/>
      <c r="KWL188" s="312"/>
      <c r="KWM188" s="312"/>
      <c r="KWN188" s="312"/>
      <c r="KWO188" s="312"/>
      <c r="KWP188" s="312"/>
      <c r="KWQ188" s="312"/>
      <c r="KWR188" s="312"/>
      <c r="KWS188" s="312"/>
      <c r="KWT188" s="312"/>
      <c r="KWU188" s="312"/>
      <c r="KWV188" s="312"/>
      <c r="KWW188" s="312"/>
      <c r="KWX188" s="312"/>
      <c r="KWY188" s="312"/>
      <c r="KWZ188" s="312"/>
      <c r="KXA188" s="312"/>
      <c r="KXB188" s="312"/>
      <c r="KXC188" s="312"/>
      <c r="KXD188" s="312"/>
      <c r="KXE188" s="312"/>
      <c r="KXF188" s="312"/>
      <c r="KXG188" s="312"/>
      <c r="KXH188" s="312"/>
      <c r="KXI188" s="312"/>
      <c r="KXJ188" s="312"/>
      <c r="KXK188" s="312"/>
      <c r="KXL188" s="312"/>
      <c r="KXM188" s="312"/>
      <c r="KXN188" s="312"/>
      <c r="KXO188" s="312"/>
      <c r="KXP188" s="312"/>
      <c r="KXQ188" s="312"/>
      <c r="KXR188" s="312"/>
      <c r="KXS188" s="312"/>
      <c r="KXT188" s="312"/>
      <c r="KXU188" s="312"/>
      <c r="KXV188" s="312"/>
      <c r="KXW188" s="312"/>
      <c r="KXX188" s="312"/>
      <c r="KXY188" s="312"/>
      <c r="KXZ188" s="312"/>
      <c r="KYA188" s="312"/>
      <c r="KYB188" s="312"/>
      <c r="KYC188" s="312"/>
      <c r="KYD188" s="312"/>
      <c r="KYE188" s="312"/>
      <c r="KYF188" s="312"/>
      <c r="KYG188" s="312"/>
      <c r="KYH188" s="312"/>
      <c r="KYI188" s="312"/>
      <c r="KYJ188" s="312"/>
      <c r="KYK188" s="312"/>
      <c r="KYL188" s="312"/>
      <c r="KYM188" s="312"/>
      <c r="KYN188" s="312"/>
      <c r="KYO188" s="312"/>
      <c r="KYP188" s="312"/>
      <c r="KYQ188" s="312"/>
      <c r="KYR188" s="312"/>
      <c r="KYS188" s="312"/>
      <c r="KYT188" s="312"/>
      <c r="KYU188" s="312"/>
      <c r="KYV188" s="312"/>
      <c r="KYW188" s="312"/>
      <c r="KYX188" s="312"/>
      <c r="KYY188" s="312"/>
      <c r="KYZ188" s="312"/>
      <c r="KZA188" s="312"/>
      <c r="KZB188" s="312"/>
      <c r="KZC188" s="312"/>
      <c r="KZD188" s="312"/>
      <c r="KZE188" s="312"/>
      <c r="KZF188" s="312"/>
      <c r="KZG188" s="312"/>
      <c r="KZH188" s="312"/>
      <c r="KZI188" s="312"/>
      <c r="KZJ188" s="312"/>
      <c r="KZK188" s="312"/>
      <c r="KZL188" s="312"/>
      <c r="KZM188" s="312"/>
      <c r="KZN188" s="312"/>
      <c r="KZO188" s="312"/>
      <c r="KZP188" s="312"/>
      <c r="KZQ188" s="312"/>
      <c r="KZR188" s="312"/>
      <c r="KZS188" s="312"/>
      <c r="KZT188" s="312"/>
      <c r="KZU188" s="312"/>
      <c r="KZV188" s="312"/>
      <c r="KZW188" s="312"/>
      <c r="KZX188" s="312"/>
      <c r="KZY188" s="312"/>
      <c r="KZZ188" s="312"/>
      <c r="LAA188" s="312"/>
      <c r="LAB188" s="312"/>
      <c r="LAC188" s="312"/>
      <c r="LAD188" s="312"/>
      <c r="LAE188" s="312"/>
      <c r="LAF188" s="312"/>
      <c r="LAG188" s="312"/>
      <c r="LAH188" s="312"/>
      <c r="LAI188" s="312"/>
      <c r="LAJ188" s="312"/>
      <c r="LAK188" s="312"/>
      <c r="LAL188" s="312"/>
      <c r="LAM188" s="312"/>
      <c r="LAN188" s="312"/>
      <c r="LAO188" s="312"/>
      <c r="LAP188" s="312"/>
      <c r="LAQ188" s="312"/>
      <c r="LAR188" s="312"/>
      <c r="LAS188" s="312"/>
      <c r="LAT188" s="312"/>
      <c r="LAU188" s="312"/>
      <c r="LAV188" s="312"/>
      <c r="LAW188" s="312"/>
      <c r="LAX188" s="312"/>
      <c r="LAY188" s="312"/>
      <c r="LAZ188" s="312"/>
      <c r="LBA188" s="312"/>
      <c r="LBB188" s="312"/>
      <c r="LBC188" s="312"/>
      <c r="LBD188" s="312"/>
      <c r="LBE188" s="312"/>
      <c r="LBF188" s="312"/>
      <c r="LBG188" s="312"/>
      <c r="LBH188" s="312"/>
      <c r="LBI188" s="312"/>
      <c r="LBJ188" s="312"/>
      <c r="LBK188" s="312"/>
      <c r="LBL188" s="312"/>
      <c r="LBM188" s="312"/>
      <c r="LBN188" s="312"/>
      <c r="LBO188" s="312"/>
      <c r="LBP188" s="312"/>
      <c r="LBQ188" s="312"/>
      <c r="LBR188" s="312"/>
      <c r="LBS188" s="312"/>
      <c r="LBT188" s="312"/>
      <c r="LBU188" s="312"/>
      <c r="LBV188" s="312"/>
      <c r="LBW188" s="312"/>
      <c r="LBX188" s="312"/>
      <c r="LBY188" s="312"/>
      <c r="LBZ188" s="312"/>
      <c r="LCA188" s="312"/>
      <c r="LCB188" s="312"/>
      <c r="LCC188" s="312"/>
      <c r="LCD188" s="312"/>
      <c r="LCE188" s="312"/>
      <c r="LCF188" s="312"/>
      <c r="LCG188" s="312"/>
      <c r="LCH188" s="312"/>
      <c r="LCI188" s="312"/>
      <c r="LCJ188" s="312"/>
      <c r="LCK188" s="312"/>
      <c r="LCL188" s="312"/>
      <c r="LCM188" s="312"/>
      <c r="LCN188" s="312"/>
      <c r="LCO188" s="312"/>
      <c r="LCP188" s="312"/>
      <c r="LCQ188" s="312"/>
      <c r="LCR188" s="312"/>
      <c r="LCS188" s="312"/>
      <c r="LCT188" s="312"/>
      <c r="LCU188" s="312"/>
      <c r="LCV188" s="312"/>
      <c r="LCW188" s="312"/>
      <c r="LCX188" s="312"/>
      <c r="LCY188" s="312"/>
      <c r="LCZ188" s="312"/>
      <c r="LDA188" s="312"/>
      <c r="LDB188" s="312"/>
      <c r="LDC188" s="312"/>
      <c r="LDD188" s="312"/>
      <c r="LDE188" s="312"/>
      <c r="LDF188" s="312"/>
      <c r="LDG188" s="312"/>
      <c r="LDH188" s="312"/>
      <c r="LDI188" s="312"/>
      <c r="LDJ188" s="312"/>
      <c r="LDK188" s="312"/>
      <c r="LDL188" s="312"/>
      <c r="LDM188" s="312"/>
      <c r="LDN188" s="312"/>
      <c r="LDO188" s="312"/>
      <c r="LDP188" s="312"/>
      <c r="LDQ188" s="312"/>
      <c r="LDR188" s="312"/>
      <c r="LDS188" s="312"/>
      <c r="LDT188" s="312"/>
      <c r="LDU188" s="312"/>
      <c r="LDV188" s="312"/>
      <c r="LDW188" s="312"/>
      <c r="LDX188" s="312"/>
      <c r="LDY188" s="312"/>
      <c r="LDZ188" s="312"/>
      <c r="LEA188" s="312"/>
      <c r="LEB188" s="312"/>
      <c r="LEC188" s="312"/>
      <c r="LED188" s="312"/>
      <c r="LEE188" s="312"/>
      <c r="LEF188" s="312"/>
      <c r="LEG188" s="312"/>
      <c r="LEH188" s="312"/>
      <c r="LEI188" s="312"/>
      <c r="LEJ188" s="312"/>
      <c r="LEK188" s="312"/>
      <c r="LEL188" s="312"/>
      <c r="LEM188" s="312"/>
      <c r="LEN188" s="312"/>
      <c r="LEO188" s="312"/>
      <c r="LEP188" s="312"/>
      <c r="LEQ188" s="312"/>
      <c r="LER188" s="312"/>
      <c r="LES188" s="312"/>
      <c r="LET188" s="312"/>
      <c r="LEU188" s="312"/>
      <c r="LEV188" s="312"/>
      <c r="LEW188" s="312"/>
      <c r="LEX188" s="312"/>
      <c r="LEY188" s="312"/>
      <c r="LEZ188" s="312"/>
      <c r="LFA188" s="312"/>
      <c r="LFB188" s="312"/>
      <c r="LFC188" s="312"/>
      <c r="LFD188" s="312"/>
      <c r="LFE188" s="312"/>
      <c r="LFF188" s="312"/>
      <c r="LFG188" s="312"/>
      <c r="LFH188" s="312"/>
      <c r="LFI188" s="312"/>
      <c r="LFJ188" s="312"/>
      <c r="LFK188" s="312"/>
      <c r="LFL188" s="312"/>
      <c r="LFM188" s="312"/>
      <c r="LFN188" s="312"/>
      <c r="LFO188" s="312"/>
      <c r="LFP188" s="312"/>
      <c r="LFQ188" s="312"/>
      <c r="LFR188" s="312"/>
      <c r="LFS188" s="312"/>
      <c r="LFT188" s="312"/>
      <c r="LFU188" s="312"/>
      <c r="LFV188" s="312"/>
      <c r="LFW188" s="312"/>
      <c r="LFX188" s="312"/>
      <c r="LFY188" s="312"/>
      <c r="LFZ188" s="312"/>
      <c r="LGA188" s="312"/>
      <c r="LGB188" s="312"/>
      <c r="LGC188" s="312"/>
      <c r="LGD188" s="312"/>
      <c r="LGE188" s="312"/>
      <c r="LGF188" s="312"/>
      <c r="LGG188" s="312"/>
      <c r="LGH188" s="312"/>
      <c r="LGI188" s="312"/>
      <c r="LGJ188" s="312"/>
      <c r="LGK188" s="312"/>
      <c r="LGL188" s="312"/>
      <c r="LGM188" s="312"/>
      <c r="LGN188" s="312"/>
      <c r="LGO188" s="312"/>
      <c r="LGP188" s="312"/>
      <c r="LGQ188" s="312"/>
      <c r="LGR188" s="312"/>
      <c r="LGS188" s="312"/>
      <c r="LGT188" s="312"/>
      <c r="LGU188" s="312"/>
      <c r="LGV188" s="312"/>
      <c r="LGW188" s="312"/>
      <c r="LGX188" s="312"/>
      <c r="LGY188" s="312"/>
      <c r="LGZ188" s="312"/>
      <c r="LHA188" s="312"/>
      <c r="LHB188" s="312"/>
      <c r="LHC188" s="312"/>
      <c r="LHD188" s="312"/>
      <c r="LHE188" s="312"/>
      <c r="LHF188" s="312"/>
      <c r="LHG188" s="312"/>
      <c r="LHH188" s="312"/>
      <c r="LHI188" s="312"/>
      <c r="LHJ188" s="312"/>
      <c r="LHK188" s="312"/>
      <c r="LHL188" s="312"/>
      <c r="LHM188" s="312"/>
      <c r="LHN188" s="312"/>
      <c r="LHO188" s="312"/>
      <c r="LHP188" s="312"/>
      <c r="LHQ188" s="312"/>
      <c r="LHR188" s="312"/>
      <c r="LHS188" s="312"/>
      <c r="LHT188" s="312"/>
      <c r="LHU188" s="312"/>
      <c r="LHV188" s="312"/>
      <c r="LHW188" s="312"/>
      <c r="LHX188" s="312"/>
      <c r="LHY188" s="312"/>
      <c r="LHZ188" s="312"/>
      <c r="LIA188" s="312"/>
      <c r="LIB188" s="312"/>
      <c r="LIC188" s="312"/>
      <c r="LID188" s="312"/>
      <c r="LIE188" s="312"/>
      <c r="LIF188" s="312"/>
      <c r="LIG188" s="312"/>
      <c r="LIH188" s="312"/>
      <c r="LII188" s="312"/>
      <c r="LIJ188" s="312"/>
      <c r="LIK188" s="312"/>
      <c r="LIL188" s="312"/>
      <c r="LIM188" s="312"/>
      <c r="LIN188" s="312"/>
      <c r="LIO188" s="312"/>
      <c r="LIP188" s="312"/>
      <c r="LIQ188" s="312"/>
      <c r="LIR188" s="312"/>
      <c r="LIS188" s="312"/>
      <c r="LIT188" s="312"/>
      <c r="LIU188" s="312"/>
      <c r="LIV188" s="312"/>
      <c r="LIW188" s="312"/>
      <c r="LIX188" s="312"/>
      <c r="LIY188" s="312"/>
      <c r="LIZ188" s="312"/>
      <c r="LJA188" s="312"/>
      <c r="LJB188" s="312"/>
      <c r="LJC188" s="312"/>
      <c r="LJD188" s="312"/>
      <c r="LJE188" s="312"/>
      <c r="LJF188" s="312"/>
      <c r="LJG188" s="312"/>
      <c r="LJH188" s="312"/>
      <c r="LJI188" s="312"/>
      <c r="LJJ188" s="312"/>
      <c r="LJK188" s="312"/>
      <c r="LJL188" s="312"/>
      <c r="LJM188" s="312"/>
      <c r="LJN188" s="312"/>
      <c r="LJO188" s="312"/>
      <c r="LJP188" s="312"/>
      <c r="LJQ188" s="312"/>
      <c r="LJR188" s="312"/>
      <c r="LJS188" s="312"/>
      <c r="LJT188" s="312"/>
      <c r="LJU188" s="312"/>
      <c r="LJV188" s="312"/>
      <c r="LJW188" s="312"/>
      <c r="LJX188" s="312"/>
      <c r="LJY188" s="312"/>
      <c r="LJZ188" s="312"/>
      <c r="LKA188" s="312"/>
      <c r="LKB188" s="312"/>
      <c r="LKC188" s="312"/>
      <c r="LKD188" s="312"/>
      <c r="LKE188" s="312"/>
      <c r="LKF188" s="312"/>
      <c r="LKG188" s="312"/>
      <c r="LKH188" s="312"/>
      <c r="LKI188" s="312"/>
      <c r="LKJ188" s="312"/>
      <c r="LKK188" s="312"/>
      <c r="LKL188" s="312"/>
      <c r="LKM188" s="312"/>
      <c r="LKN188" s="312"/>
      <c r="LKO188" s="312"/>
      <c r="LKP188" s="312"/>
      <c r="LKQ188" s="312"/>
      <c r="LKR188" s="312"/>
      <c r="LKS188" s="312"/>
      <c r="LKT188" s="312"/>
      <c r="LKU188" s="312"/>
      <c r="LKV188" s="312"/>
      <c r="LKW188" s="312"/>
      <c r="LKX188" s="312"/>
      <c r="LKY188" s="312"/>
      <c r="LKZ188" s="312"/>
      <c r="LLA188" s="312"/>
      <c r="LLB188" s="312"/>
      <c r="LLC188" s="312"/>
      <c r="LLD188" s="312"/>
      <c r="LLE188" s="312"/>
      <c r="LLF188" s="312"/>
      <c r="LLG188" s="312"/>
      <c r="LLH188" s="312"/>
      <c r="LLI188" s="312"/>
      <c r="LLJ188" s="312"/>
      <c r="LLK188" s="312"/>
      <c r="LLL188" s="312"/>
      <c r="LLM188" s="312"/>
      <c r="LLN188" s="312"/>
      <c r="LLO188" s="312"/>
      <c r="LLP188" s="312"/>
      <c r="LLQ188" s="312"/>
      <c r="LLR188" s="312"/>
      <c r="LLS188" s="312"/>
      <c r="LLT188" s="312"/>
      <c r="LLU188" s="312"/>
      <c r="LLV188" s="312"/>
      <c r="LLW188" s="312"/>
      <c r="LLX188" s="312"/>
      <c r="LLY188" s="312"/>
      <c r="LLZ188" s="312"/>
      <c r="LMA188" s="312"/>
      <c r="LMB188" s="312"/>
      <c r="LMC188" s="312"/>
      <c r="LMD188" s="312"/>
      <c r="LME188" s="312"/>
      <c r="LMF188" s="312"/>
      <c r="LMG188" s="312"/>
      <c r="LMH188" s="312"/>
      <c r="LMI188" s="312"/>
      <c r="LMJ188" s="312"/>
      <c r="LMK188" s="312"/>
      <c r="LML188" s="312"/>
      <c r="LMM188" s="312"/>
      <c r="LMN188" s="312"/>
      <c r="LMO188" s="312"/>
      <c r="LMP188" s="312"/>
      <c r="LMQ188" s="312"/>
      <c r="LMR188" s="312"/>
      <c r="LMS188" s="312"/>
      <c r="LMT188" s="312"/>
      <c r="LMU188" s="312"/>
      <c r="LMV188" s="312"/>
      <c r="LMW188" s="312"/>
      <c r="LMX188" s="312"/>
      <c r="LMY188" s="312"/>
      <c r="LMZ188" s="312"/>
      <c r="LNA188" s="312"/>
      <c r="LNB188" s="312"/>
      <c r="LNC188" s="312"/>
      <c r="LND188" s="312"/>
      <c r="LNE188" s="312"/>
      <c r="LNF188" s="312"/>
      <c r="LNG188" s="312"/>
      <c r="LNH188" s="312"/>
      <c r="LNI188" s="312"/>
      <c r="LNJ188" s="312"/>
      <c r="LNK188" s="312"/>
      <c r="LNL188" s="312"/>
      <c r="LNM188" s="312"/>
      <c r="LNN188" s="312"/>
      <c r="LNO188" s="312"/>
      <c r="LNP188" s="312"/>
      <c r="LNQ188" s="312"/>
      <c r="LNR188" s="312"/>
      <c r="LNS188" s="312"/>
      <c r="LNT188" s="312"/>
      <c r="LNU188" s="312"/>
      <c r="LNV188" s="312"/>
      <c r="LNW188" s="312"/>
      <c r="LNX188" s="312"/>
      <c r="LNY188" s="312"/>
      <c r="LNZ188" s="312"/>
      <c r="LOA188" s="312"/>
      <c r="LOB188" s="312"/>
      <c r="LOC188" s="312"/>
      <c r="LOD188" s="312"/>
      <c r="LOE188" s="312"/>
      <c r="LOF188" s="312"/>
      <c r="LOG188" s="312"/>
      <c r="LOH188" s="312"/>
      <c r="LOI188" s="312"/>
      <c r="LOJ188" s="312"/>
      <c r="LOK188" s="312"/>
      <c r="LOL188" s="312"/>
      <c r="LOM188" s="312"/>
      <c r="LON188" s="312"/>
      <c r="LOO188" s="312"/>
      <c r="LOP188" s="312"/>
      <c r="LOQ188" s="312"/>
      <c r="LOR188" s="312"/>
      <c r="LOS188" s="312"/>
      <c r="LOT188" s="312"/>
      <c r="LOU188" s="312"/>
      <c r="LOV188" s="312"/>
      <c r="LOW188" s="312"/>
      <c r="LOX188" s="312"/>
      <c r="LOY188" s="312"/>
      <c r="LOZ188" s="312"/>
      <c r="LPA188" s="312"/>
      <c r="LPB188" s="312"/>
      <c r="LPC188" s="312"/>
      <c r="LPD188" s="312"/>
      <c r="LPE188" s="312"/>
      <c r="LPF188" s="312"/>
      <c r="LPG188" s="312"/>
      <c r="LPH188" s="312"/>
      <c r="LPI188" s="312"/>
      <c r="LPJ188" s="312"/>
      <c r="LPK188" s="312"/>
      <c r="LPL188" s="312"/>
      <c r="LPM188" s="312"/>
      <c r="LPN188" s="312"/>
      <c r="LPO188" s="312"/>
      <c r="LPP188" s="312"/>
      <c r="LPQ188" s="312"/>
      <c r="LPR188" s="312"/>
      <c r="LPS188" s="312"/>
      <c r="LPT188" s="312"/>
      <c r="LPU188" s="312"/>
      <c r="LPV188" s="312"/>
      <c r="LPW188" s="312"/>
      <c r="LPX188" s="312"/>
      <c r="LPY188" s="312"/>
      <c r="LPZ188" s="312"/>
      <c r="LQA188" s="312"/>
      <c r="LQB188" s="312"/>
      <c r="LQC188" s="312"/>
      <c r="LQD188" s="312"/>
      <c r="LQE188" s="312"/>
      <c r="LQF188" s="312"/>
      <c r="LQG188" s="312"/>
      <c r="LQH188" s="312"/>
      <c r="LQI188" s="312"/>
      <c r="LQJ188" s="312"/>
      <c r="LQK188" s="312"/>
      <c r="LQL188" s="312"/>
      <c r="LQM188" s="312"/>
      <c r="LQN188" s="312"/>
      <c r="LQO188" s="312"/>
      <c r="LQP188" s="312"/>
      <c r="LQQ188" s="312"/>
      <c r="LQR188" s="312"/>
      <c r="LQS188" s="312"/>
      <c r="LQT188" s="312"/>
      <c r="LQU188" s="312"/>
      <c r="LQV188" s="312"/>
      <c r="LQW188" s="312"/>
      <c r="LQX188" s="312"/>
      <c r="LQY188" s="312"/>
      <c r="LQZ188" s="312"/>
      <c r="LRA188" s="312"/>
      <c r="LRB188" s="312"/>
      <c r="LRC188" s="312"/>
      <c r="LRD188" s="312"/>
      <c r="LRE188" s="312"/>
      <c r="LRF188" s="312"/>
      <c r="LRG188" s="312"/>
      <c r="LRH188" s="312"/>
      <c r="LRI188" s="312"/>
      <c r="LRJ188" s="312"/>
      <c r="LRK188" s="312"/>
      <c r="LRL188" s="312"/>
      <c r="LRM188" s="312"/>
      <c r="LRN188" s="312"/>
      <c r="LRO188" s="312"/>
      <c r="LRP188" s="312"/>
      <c r="LRQ188" s="312"/>
      <c r="LRR188" s="312"/>
      <c r="LRS188" s="312"/>
      <c r="LRT188" s="312"/>
      <c r="LRU188" s="312"/>
      <c r="LRV188" s="312"/>
      <c r="LRW188" s="312"/>
      <c r="LRX188" s="312"/>
      <c r="LRY188" s="312"/>
      <c r="LRZ188" s="312"/>
      <c r="LSA188" s="312"/>
      <c r="LSB188" s="312"/>
      <c r="LSC188" s="312"/>
      <c r="LSD188" s="312"/>
      <c r="LSE188" s="312"/>
      <c r="LSF188" s="312"/>
      <c r="LSG188" s="312"/>
      <c r="LSH188" s="312"/>
      <c r="LSI188" s="312"/>
      <c r="LSJ188" s="312"/>
      <c r="LSK188" s="312"/>
      <c r="LSL188" s="312"/>
      <c r="LSM188" s="312"/>
      <c r="LSN188" s="312"/>
      <c r="LSO188" s="312"/>
      <c r="LSP188" s="312"/>
      <c r="LSQ188" s="312"/>
      <c r="LSR188" s="312"/>
      <c r="LSS188" s="312"/>
      <c r="LST188" s="312"/>
      <c r="LSU188" s="312"/>
      <c r="LSV188" s="312"/>
      <c r="LSW188" s="312"/>
      <c r="LSX188" s="312"/>
      <c r="LSY188" s="312"/>
      <c r="LSZ188" s="312"/>
      <c r="LTA188" s="312"/>
      <c r="LTB188" s="312"/>
      <c r="LTC188" s="312"/>
      <c r="LTD188" s="312"/>
      <c r="LTE188" s="312"/>
      <c r="LTF188" s="312"/>
      <c r="LTG188" s="312"/>
      <c r="LTH188" s="312"/>
      <c r="LTI188" s="312"/>
      <c r="LTJ188" s="312"/>
      <c r="LTK188" s="312"/>
      <c r="LTL188" s="312"/>
      <c r="LTM188" s="312"/>
      <c r="LTN188" s="312"/>
      <c r="LTO188" s="312"/>
      <c r="LTP188" s="312"/>
      <c r="LTQ188" s="312"/>
      <c r="LTR188" s="312"/>
      <c r="LTS188" s="312"/>
      <c r="LTT188" s="312"/>
      <c r="LTU188" s="312"/>
      <c r="LTV188" s="312"/>
      <c r="LTW188" s="312"/>
      <c r="LTX188" s="312"/>
      <c r="LTY188" s="312"/>
      <c r="LTZ188" s="312"/>
      <c r="LUA188" s="312"/>
      <c r="LUB188" s="312"/>
      <c r="LUC188" s="312"/>
      <c r="LUD188" s="312"/>
      <c r="LUE188" s="312"/>
      <c r="LUF188" s="312"/>
      <c r="LUG188" s="312"/>
      <c r="LUH188" s="312"/>
      <c r="LUI188" s="312"/>
      <c r="LUJ188" s="312"/>
      <c r="LUK188" s="312"/>
      <c r="LUL188" s="312"/>
      <c r="LUM188" s="312"/>
      <c r="LUN188" s="312"/>
      <c r="LUO188" s="312"/>
      <c r="LUP188" s="312"/>
      <c r="LUQ188" s="312"/>
      <c r="LUR188" s="312"/>
      <c r="LUS188" s="312"/>
      <c r="LUT188" s="312"/>
      <c r="LUU188" s="312"/>
      <c r="LUV188" s="312"/>
      <c r="LUW188" s="312"/>
      <c r="LUX188" s="312"/>
      <c r="LUY188" s="312"/>
      <c r="LUZ188" s="312"/>
      <c r="LVA188" s="312"/>
      <c r="LVB188" s="312"/>
      <c r="LVC188" s="312"/>
      <c r="LVD188" s="312"/>
      <c r="LVE188" s="312"/>
      <c r="LVF188" s="312"/>
      <c r="LVG188" s="312"/>
      <c r="LVH188" s="312"/>
      <c r="LVI188" s="312"/>
      <c r="LVJ188" s="312"/>
      <c r="LVK188" s="312"/>
      <c r="LVL188" s="312"/>
      <c r="LVM188" s="312"/>
      <c r="LVN188" s="312"/>
      <c r="LVO188" s="312"/>
      <c r="LVP188" s="312"/>
      <c r="LVQ188" s="312"/>
      <c r="LVR188" s="312"/>
      <c r="LVS188" s="312"/>
      <c r="LVT188" s="312"/>
      <c r="LVU188" s="312"/>
      <c r="LVV188" s="312"/>
      <c r="LVW188" s="312"/>
      <c r="LVX188" s="312"/>
      <c r="LVY188" s="312"/>
      <c r="LVZ188" s="312"/>
      <c r="LWA188" s="312"/>
      <c r="LWB188" s="312"/>
      <c r="LWC188" s="312"/>
      <c r="LWD188" s="312"/>
      <c r="LWE188" s="312"/>
      <c r="LWF188" s="312"/>
      <c r="LWG188" s="312"/>
      <c r="LWH188" s="312"/>
      <c r="LWI188" s="312"/>
      <c r="LWJ188" s="312"/>
      <c r="LWK188" s="312"/>
      <c r="LWL188" s="312"/>
      <c r="LWM188" s="312"/>
      <c r="LWN188" s="312"/>
      <c r="LWO188" s="312"/>
      <c r="LWP188" s="312"/>
      <c r="LWQ188" s="312"/>
      <c r="LWR188" s="312"/>
      <c r="LWS188" s="312"/>
      <c r="LWT188" s="312"/>
      <c r="LWU188" s="312"/>
      <c r="LWV188" s="312"/>
      <c r="LWW188" s="312"/>
      <c r="LWX188" s="312"/>
      <c r="LWY188" s="312"/>
      <c r="LWZ188" s="312"/>
      <c r="LXA188" s="312"/>
      <c r="LXB188" s="312"/>
      <c r="LXC188" s="312"/>
      <c r="LXD188" s="312"/>
      <c r="LXE188" s="312"/>
      <c r="LXF188" s="312"/>
      <c r="LXG188" s="312"/>
      <c r="LXH188" s="312"/>
      <c r="LXI188" s="312"/>
      <c r="LXJ188" s="312"/>
      <c r="LXK188" s="312"/>
      <c r="LXL188" s="312"/>
      <c r="LXM188" s="312"/>
      <c r="LXN188" s="312"/>
      <c r="LXO188" s="312"/>
      <c r="LXP188" s="312"/>
      <c r="LXQ188" s="312"/>
      <c r="LXR188" s="312"/>
      <c r="LXS188" s="312"/>
      <c r="LXT188" s="312"/>
      <c r="LXU188" s="312"/>
      <c r="LXV188" s="312"/>
      <c r="LXW188" s="312"/>
      <c r="LXX188" s="312"/>
      <c r="LXY188" s="312"/>
      <c r="LXZ188" s="312"/>
      <c r="LYA188" s="312"/>
      <c r="LYB188" s="312"/>
      <c r="LYC188" s="312"/>
      <c r="LYD188" s="312"/>
      <c r="LYE188" s="312"/>
      <c r="LYF188" s="312"/>
      <c r="LYG188" s="312"/>
      <c r="LYH188" s="312"/>
      <c r="LYI188" s="312"/>
      <c r="LYJ188" s="312"/>
      <c r="LYK188" s="312"/>
      <c r="LYL188" s="312"/>
      <c r="LYM188" s="312"/>
      <c r="LYN188" s="312"/>
      <c r="LYO188" s="312"/>
      <c r="LYP188" s="312"/>
      <c r="LYQ188" s="312"/>
      <c r="LYR188" s="312"/>
      <c r="LYS188" s="312"/>
      <c r="LYT188" s="312"/>
      <c r="LYU188" s="312"/>
      <c r="LYV188" s="312"/>
      <c r="LYW188" s="312"/>
      <c r="LYX188" s="312"/>
      <c r="LYY188" s="312"/>
      <c r="LYZ188" s="312"/>
      <c r="LZA188" s="312"/>
      <c r="LZB188" s="312"/>
      <c r="LZC188" s="312"/>
      <c r="LZD188" s="312"/>
      <c r="LZE188" s="312"/>
      <c r="LZF188" s="312"/>
      <c r="LZG188" s="312"/>
      <c r="LZH188" s="312"/>
      <c r="LZI188" s="312"/>
      <c r="LZJ188" s="312"/>
      <c r="LZK188" s="312"/>
      <c r="LZL188" s="312"/>
      <c r="LZM188" s="312"/>
      <c r="LZN188" s="312"/>
      <c r="LZO188" s="312"/>
      <c r="LZP188" s="312"/>
      <c r="LZQ188" s="312"/>
      <c r="LZR188" s="312"/>
      <c r="LZS188" s="312"/>
      <c r="LZT188" s="312"/>
      <c r="LZU188" s="312"/>
      <c r="LZV188" s="312"/>
      <c r="LZW188" s="312"/>
      <c r="LZX188" s="312"/>
      <c r="LZY188" s="312"/>
      <c r="LZZ188" s="312"/>
      <c r="MAA188" s="312"/>
      <c r="MAB188" s="312"/>
      <c r="MAC188" s="312"/>
      <c r="MAD188" s="312"/>
      <c r="MAE188" s="312"/>
      <c r="MAF188" s="312"/>
      <c r="MAG188" s="312"/>
      <c r="MAH188" s="312"/>
      <c r="MAI188" s="312"/>
      <c r="MAJ188" s="312"/>
      <c r="MAK188" s="312"/>
      <c r="MAL188" s="312"/>
      <c r="MAM188" s="312"/>
      <c r="MAN188" s="312"/>
      <c r="MAO188" s="312"/>
      <c r="MAP188" s="312"/>
      <c r="MAQ188" s="312"/>
      <c r="MAR188" s="312"/>
      <c r="MAS188" s="312"/>
      <c r="MAT188" s="312"/>
      <c r="MAU188" s="312"/>
      <c r="MAV188" s="312"/>
      <c r="MAW188" s="312"/>
      <c r="MAX188" s="312"/>
      <c r="MAY188" s="312"/>
      <c r="MAZ188" s="312"/>
      <c r="MBA188" s="312"/>
      <c r="MBB188" s="312"/>
      <c r="MBC188" s="312"/>
      <c r="MBD188" s="312"/>
      <c r="MBE188" s="312"/>
      <c r="MBF188" s="312"/>
      <c r="MBG188" s="312"/>
      <c r="MBH188" s="312"/>
      <c r="MBI188" s="312"/>
      <c r="MBJ188" s="312"/>
      <c r="MBK188" s="312"/>
      <c r="MBL188" s="312"/>
      <c r="MBM188" s="312"/>
      <c r="MBN188" s="312"/>
      <c r="MBO188" s="312"/>
      <c r="MBP188" s="312"/>
      <c r="MBQ188" s="312"/>
      <c r="MBR188" s="312"/>
      <c r="MBS188" s="312"/>
      <c r="MBT188" s="312"/>
      <c r="MBU188" s="312"/>
      <c r="MBV188" s="312"/>
      <c r="MBW188" s="312"/>
      <c r="MBX188" s="312"/>
      <c r="MBY188" s="312"/>
      <c r="MBZ188" s="312"/>
      <c r="MCA188" s="312"/>
      <c r="MCB188" s="312"/>
      <c r="MCC188" s="312"/>
      <c r="MCD188" s="312"/>
      <c r="MCE188" s="312"/>
      <c r="MCF188" s="312"/>
      <c r="MCG188" s="312"/>
      <c r="MCH188" s="312"/>
      <c r="MCI188" s="312"/>
      <c r="MCJ188" s="312"/>
      <c r="MCK188" s="312"/>
      <c r="MCL188" s="312"/>
      <c r="MCM188" s="312"/>
      <c r="MCN188" s="312"/>
      <c r="MCO188" s="312"/>
      <c r="MCP188" s="312"/>
      <c r="MCQ188" s="312"/>
      <c r="MCR188" s="312"/>
      <c r="MCS188" s="312"/>
      <c r="MCT188" s="312"/>
      <c r="MCU188" s="312"/>
      <c r="MCV188" s="312"/>
      <c r="MCW188" s="312"/>
      <c r="MCX188" s="312"/>
      <c r="MCY188" s="312"/>
      <c r="MCZ188" s="312"/>
      <c r="MDA188" s="312"/>
      <c r="MDB188" s="312"/>
      <c r="MDC188" s="312"/>
      <c r="MDD188" s="312"/>
      <c r="MDE188" s="312"/>
      <c r="MDF188" s="312"/>
      <c r="MDG188" s="312"/>
      <c r="MDH188" s="312"/>
      <c r="MDI188" s="312"/>
      <c r="MDJ188" s="312"/>
      <c r="MDK188" s="312"/>
      <c r="MDL188" s="312"/>
      <c r="MDM188" s="312"/>
      <c r="MDN188" s="312"/>
      <c r="MDO188" s="312"/>
      <c r="MDP188" s="312"/>
      <c r="MDQ188" s="312"/>
      <c r="MDR188" s="312"/>
      <c r="MDS188" s="312"/>
      <c r="MDT188" s="312"/>
      <c r="MDU188" s="312"/>
      <c r="MDV188" s="312"/>
      <c r="MDW188" s="312"/>
      <c r="MDX188" s="312"/>
      <c r="MDY188" s="312"/>
      <c r="MDZ188" s="312"/>
      <c r="MEA188" s="312"/>
      <c r="MEB188" s="312"/>
      <c r="MEC188" s="312"/>
      <c r="MED188" s="312"/>
      <c r="MEE188" s="312"/>
      <c r="MEF188" s="312"/>
      <c r="MEG188" s="312"/>
      <c r="MEH188" s="312"/>
      <c r="MEI188" s="312"/>
      <c r="MEJ188" s="312"/>
      <c r="MEK188" s="312"/>
      <c r="MEL188" s="312"/>
      <c r="MEM188" s="312"/>
      <c r="MEN188" s="312"/>
      <c r="MEO188" s="312"/>
      <c r="MEP188" s="312"/>
      <c r="MEQ188" s="312"/>
      <c r="MER188" s="312"/>
      <c r="MES188" s="312"/>
      <c r="MET188" s="312"/>
      <c r="MEU188" s="312"/>
      <c r="MEV188" s="312"/>
      <c r="MEW188" s="312"/>
      <c r="MEX188" s="312"/>
      <c r="MEY188" s="312"/>
      <c r="MEZ188" s="312"/>
      <c r="MFA188" s="312"/>
      <c r="MFB188" s="312"/>
      <c r="MFC188" s="312"/>
      <c r="MFD188" s="312"/>
      <c r="MFE188" s="312"/>
      <c r="MFF188" s="312"/>
      <c r="MFG188" s="312"/>
      <c r="MFH188" s="312"/>
      <c r="MFI188" s="312"/>
      <c r="MFJ188" s="312"/>
      <c r="MFK188" s="312"/>
      <c r="MFL188" s="312"/>
      <c r="MFM188" s="312"/>
      <c r="MFN188" s="312"/>
      <c r="MFO188" s="312"/>
      <c r="MFP188" s="312"/>
      <c r="MFQ188" s="312"/>
      <c r="MFR188" s="312"/>
      <c r="MFS188" s="312"/>
      <c r="MFT188" s="312"/>
      <c r="MFU188" s="312"/>
      <c r="MFV188" s="312"/>
      <c r="MFW188" s="312"/>
      <c r="MFX188" s="312"/>
      <c r="MFY188" s="312"/>
      <c r="MFZ188" s="312"/>
      <c r="MGA188" s="312"/>
      <c r="MGB188" s="312"/>
      <c r="MGC188" s="312"/>
      <c r="MGD188" s="312"/>
      <c r="MGE188" s="312"/>
      <c r="MGF188" s="312"/>
      <c r="MGG188" s="312"/>
      <c r="MGH188" s="312"/>
      <c r="MGI188" s="312"/>
      <c r="MGJ188" s="312"/>
      <c r="MGK188" s="312"/>
      <c r="MGL188" s="312"/>
      <c r="MGM188" s="312"/>
      <c r="MGN188" s="312"/>
      <c r="MGO188" s="312"/>
      <c r="MGP188" s="312"/>
      <c r="MGQ188" s="312"/>
      <c r="MGR188" s="312"/>
      <c r="MGS188" s="312"/>
      <c r="MGT188" s="312"/>
      <c r="MGU188" s="312"/>
      <c r="MGV188" s="312"/>
      <c r="MGW188" s="312"/>
      <c r="MGX188" s="312"/>
      <c r="MGY188" s="312"/>
      <c r="MGZ188" s="312"/>
      <c r="MHA188" s="312"/>
      <c r="MHB188" s="312"/>
      <c r="MHC188" s="312"/>
      <c r="MHD188" s="312"/>
      <c r="MHE188" s="312"/>
      <c r="MHF188" s="312"/>
      <c r="MHG188" s="312"/>
      <c r="MHH188" s="312"/>
      <c r="MHI188" s="312"/>
      <c r="MHJ188" s="312"/>
      <c r="MHK188" s="312"/>
      <c r="MHL188" s="312"/>
      <c r="MHM188" s="312"/>
      <c r="MHN188" s="312"/>
      <c r="MHO188" s="312"/>
      <c r="MHP188" s="312"/>
      <c r="MHQ188" s="312"/>
      <c r="MHR188" s="312"/>
      <c r="MHS188" s="312"/>
      <c r="MHT188" s="312"/>
      <c r="MHU188" s="312"/>
      <c r="MHV188" s="312"/>
      <c r="MHW188" s="312"/>
      <c r="MHX188" s="312"/>
      <c r="MHY188" s="312"/>
      <c r="MHZ188" s="312"/>
      <c r="MIA188" s="312"/>
      <c r="MIB188" s="312"/>
      <c r="MIC188" s="312"/>
      <c r="MID188" s="312"/>
      <c r="MIE188" s="312"/>
      <c r="MIF188" s="312"/>
      <c r="MIG188" s="312"/>
      <c r="MIH188" s="312"/>
      <c r="MII188" s="312"/>
      <c r="MIJ188" s="312"/>
      <c r="MIK188" s="312"/>
      <c r="MIL188" s="312"/>
      <c r="MIM188" s="312"/>
      <c r="MIN188" s="312"/>
      <c r="MIO188" s="312"/>
      <c r="MIP188" s="312"/>
      <c r="MIQ188" s="312"/>
      <c r="MIR188" s="312"/>
      <c r="MIS188" s="312"/>
      <c r="MIT188" s="312"/>
      <c r="MIU188" s="312"/>
      <c r="MIV188" s="312"/>
      <c r="MIW188" s="312"/>
      <c r="MIX188" s="312"/>
      <c r="MIY188" s="312"/>
      <c r="MIZ188" s="312"/>
      <c r="MJA188" s="312"/>
      <c r="MJB188" s="312"/>
      <c r="MJC188" s="312"/>
      <c r="MJD188" s="312"/>
      <c r="MJE188" s="312"/>
      <c r="MJF188" s="312"/>
      <c r="MJG188" s="312"/>
      <c r="MJH188" s="312"/>
      <c r="MJI188" s="312"/>
      <c r="MJJ188" s="312"/>
      <c r="MJK188" s="312"/>
      <c r="MJL188" s="312"/>
      <c r="MJM188" s="312"/>
      <c r="MJN188" s="312"/>
      <c r="MJO188" s="312"/>
      <c r="MJP188" s="312"/>
      <c r="MJQ188" s="312"/>
      <c r="MJR188" s="312"/>
      <c r="MJS188" s="312"/>
      <c r="MJT188" s="312"/>
      <c r="MJU188" s="312"/>
      <c r="MJV188" s="312"/>
      <c r="MJW188" s="312"/>
      <c r="MJX188" s="312"/>
      <c r="MJY188" s="312"/>
      <c r="MJZ188" s="312"/>
      <c r="MKA188" s="312"/>
      <c r="MKB188" s="312"/>
      <c r="MKC188" s="312"/>
      <c r="MKD188" s="312"/>
      <c r="MKE188" s="312"/>
      <c r="MKF188" s="312"/>
      <c r="MKG188" s="312"/>
      <c r="MKH188" s="312"/>
      <c r="MKI188" s="312"/>
      <c r="MKJ188" s="312"/>
      <c r="MKK188" s="312"/>
      <c r="MKL188" s="312"/>
      <c r="MKM188" s="312"/>
      <c r="MKN188" s="312"/>
      <c r="MKO188" s="312"/>
      <c r="MKP188" s="312"/>
      <c r="MKQ188" s="312"/>
      <c r="MKR188" s="312"/>
      <c r="MKS188" s="312"/>
      <c r="MKT188" s="312"/>
      <c r="MKU188" s="312"/>
      <c r="MKV188" s="312"/>
      <c r="MKW188" s="312"/>
      <c r="MKX188" s="312"/>
      <c r="MKY188" s="312"/>
      <c r="MKZ188" s="312"/>
      <c r="MLA188" s="312"/>
      <c r="MLB188" s="312"/>
      <c r="MLC188" s="312"/>
      <c r="MLD188" s="312"/>
      <c r="MLE188" s="312"/>
      <c r="MLF188" s="312"/>
      <c r="MLG188" s="312"/>
      <c r="MLH188" s="312"/>
      <c r="MLI188" s="312"/>
      <c r="MLJ188" s="312"/>
      <c r="MLK188" s="312"/>
      <c r="MLL188" s="312"/>
      <c r="MLM188" s="312"/>
      <c r="MLN188" s="312"/>
      <c r="MLO188" s="312"/>
      <c r="MLP188" s="312"/>
      <c r="MLQ188" s="312"/>
      <c r="MLR188" s="312"/>
      <c r="MLS188" s="312"/>
      <c r="MLT188" s="312"/>
      <c r="MLU188" s="312"/>
      <c r="MLV188" s="312"/>
      <c r="MLW188" s="312"/>
      <c r="MLX188" s="312"/>
      <c r="MLY188" s="312"/>
      <c r="MLZ188" s="312"/>
      <c r="MMA188" s="312"/>
      <c r="MMB188" s="312"/>
      <c r="MMC188" s="312"/>
      <c r="MMD188" s="312"/>
      <c r="MME188" s="312"/>
      <c r="MMF188" s="312"/>
      <c r="MMG188" s="312"/>
      <c r="MMH188" s="312"/>
      <c r="MMI188" s="312"/>
      <c r="MMJ188" s="312"/>
      <c r="MMK188" s="312"/>
      <c r="MML188" s="312"/>
      <c r="MMM188" s="312"/>
      <c r="MMN188" s="312"/>
      <c r="MMO188" s="312"/>
      <c r="MMP188" s="312"/>
      <c r="MMQ188" s="312"/>
      <c r="MMR188" s="312"/>
      <c r="MMS188" s="312"/>
      <c r="MMT188" s="312"/>
      <c r="MMU188" s="312"/>
      <c r="MMV188" s="312"/>
      <c r="MMW188" s="312"/>
      <c r="MMX188" s="312"/>
      <c r="MMY188" s="312"/>
      <c r="MMZ188" s="312"/>
      <c r="MNA188" s="312"/>
      <c r="MNB188" s="312"/>
      <c r="MNC188" s="312"/>
      <c r="MND188" s="312"/>
      <c r="MNE188" s="312"/>
      <c r="MNF188" s="312"/>
      <c r="MNG188" s="312"/>
      <c r="MNH188" s="312"/>
      <c r="MNI188" s="312"/>
      <c r="MNJ188" s="312"/>
      <c r="MNK188" s="312"/>
      <c r="MNL188" s="312"/>
      <c r="MNM188" s="312"/>
      <c r="MNN188" s="312"/>
      <c r="MNO188" s="312"/>
      <c r="MNP188" s="312"/>
      <c r="MNQ188" s="312"/>
      <c r="MNR188" s="312"/>
      <c r="MNS188" s="312"/>
      <c r="MNT188" s="312"/>
      <c r="MNU188" s="312"/>
      <c r="MNV188" s="312"/>
      <c r="MNW188" s="312"/>
      <c r="MNX188" s="312"/>
      <c r="MNY188" s="312"/>
      <c r="MNZ188" s="312"/>
      <c r="MOA188" s="312"/>
      <c r="MOB188" s="312"/>
      <c r="MOC188" s="312"/>
      <c r="MOD188" s="312"/>
      <c r="MOE188" s="312"/>
      <c r="MOF188" s="312"/>
      <c r="MOG188" s="312"/>
      <c r="MOH188" s="312"/>
      <c r="MOI188" s="312"/>
      <c r="MOJ188" s="312"/>
      <c r="MOK188" s="312"/>
      <c r="MOL188" s="312"/>
      <c r="MOM188" s="312"/>
      <c r="MON188" s="312"/>
      <c r="MOO188" s="312"/>
      <c r="MOP188" s="312"/>
      <c r="MOQ188" s="312"/>
      <c r="MOR188" s="312"/>
      <c r="MOS188" s="312"/>
      <c r="MOT188" s="312"/>
      <c r="MOU188" s="312"/>
      <c r="MOV188" s="312"/>
      <c r="MOW188" s="312"/>
      <c r="MOX188" s="312"/>
      <c r="MOY188" s="312"/>
      <c r="MOZ188" s="312"/>
      <c r="MPA188" s="312"/>
      <c r="MPB188" s="312"/>
      <c r="MPC188" s="312"/>
      <c r="MPD188" s="312"/>
      <c r="MPE188" s="312"/>
      <c r="MPF188" s="312"/>
      <c r="MPG188" s="312"/>
      <c r="MPH188" s="312"/>
      <c r="MPI188" s="312"/>
      <c r="MPJ188" s="312"/>
      <c r="MPK188" s="312"/>
      <c r="MPL188" s="312"/>
      <c r="MPM188" s="312"/>
      <c r="MPN188" s="312"/>
      <c r="MPO188" s="312"/>
      <c r="MPP188" s="312"/>
      <c r="MPQ188" s="312"/>
      <c r="MPR188" s="312"/>
      <c r="MPS188" s="312"/>
      <c r="MPT188" s="312"/>
      <c r="MPU188" s="312"/>
      <c r="MPV188" s="312"/>
      <c r="MPW188" s="312"/>
      <c r="MPX188" s="312"/>
      <c r="MPY188" s="312"/>
      <c r="MPZ188" s="312"/>
      <c r="MQA188" s="312"/>
      <c r="MQB188" s="312"/>
      <c r="MQC188" s="312"/>
      <c r="MQD188" s="312"/>
      <c r="MQE188" s="312"/>
      <c r="MQF188" s="312"/>
      <c r="MQG188" s="312"/>
      <c r="MQH188" s="312"/>
      <c r="MQI188" s="312"/>
      <c r="MQJ188" s="312"/>
      <c r="MQK188" s="312"/>
      <c r="MQL188" s="312"/>
      <c r="MQM188" s="312"/>
      <c r="MQN188" s="312"/>
      <c r="MQO188" s="312"/>
      <c r="MQP188" s="312"/>
      <c r="MQQ188" s="312"/>
      <c r="MQR188" s="312"/>
      <c r="MQS188" s="312"/>
      <c r="MQT188" s="312"/>
      <c r="MQU188" s="312"/>
      <c r="MQV188" s="312"/>
      <c r="MQW188" s="312"/>
      <c r="MQX188" s="312"/>
      <c r="MQY188" s="312"/>
      <c r="MQZ188" s="312"/>
      <c r="MRA188" s="312"/>
      <c r="MRB188" s="312"/>
      <c r="MRC188" s="312"/>
      <c r="MRD188" s="312"/>
      <c r="MRE188" s="312"/>
      <c r="MRF188" s="312"/>
      <c r="MRG188" s="312"/>
      <c r="MRH188" s="312"/>
      <c r="MRI188" s="312"/>
      <c r="MRJ188" s="312"/>
      <c r="MRK188" s="312"/>
      <c r="MRL188" s="312"/>
      <c r="MRM188" s="312"/>
      <c r="MRN188" s="312"/>
      <c r="MRO188" s="312"/>
      <c r="MRP188" s="312"/>
      <c r="MRQ188" s="312"/>
      <c r="MRR188" s="312"/>
      <c r="MRS188" s="312"/>
      <c r="MRT188" s="312"/>
      <c r="MRU188" s="312"/>
      <c r="MRV188" s="312"/>
      <c r="MRW188" s="312"/>
      <c r="MRX188" s="312"/>
      <c r="MRY188" s="312"/>
      <c r="MRZ188" s="312"/>
      <c r="MSA188" s="312"/>
      <c r="MSB188" s="312"/>
      <c r="MSC188" s="312"/>
      <c r="MSD188" s="312"/>
      <c r="MSE188" s="312"/>
      <c r="MSF188" s="312"/>
      <c r="MSG188" s="312"/>
      <c r="MSH188" s="312"/>
      <c r="MSI188" s="312"/>
      <c r="MSJ188" s="312"/>
      <c r="MSK188" s="312"/>
      <c r="MSL188" s="312"/>
      <c r="MSM188" s="312"/>
      <c r="MSN188" s="312"/>
      <c r="MSO188" s="312"/>
      <c r="MSP188" s="312"/>
      <c r="MSQ188" s="312"/>
      <c r="MSR188" s="312"/>
      <c r="MSS188" s="312"/>
      <c r="MST188" s="312"/>
      <c r="MSU188" s="312"/>
      <c r="MSV188" s="312"/>
      <c r="MSW188" s="312"/>
      <c r="MSX188" s="312"/>
      <c r="MSY188" s="312"/>
      <c r="MSZ188" s="312"/>
      <c r="MTA188" s="312"/>
      <c r="MTB188" s="312"/>
      <c r="MTC188" s="312"/>
      <c r="MTD188" s="312"/>
      <c r="MTE188" s="312"/>
      <c r="MTF188" s="312"/>
      <c r="MTG188" s="312"/>
      <c r="MTH188" s="312"/>
      <c r="MTI188" s="312"/>
      <c r="MTJ188" s="312"/>
      <c r="MTK188" s="312"/>
      <c r="MTL188" s="312"/>
      <c r="MTM188" s="312"/>
      <c r="MTN188" s="312"/>
      <c r="MTO188" s="312"/>
      <c r="MTP188" s="312"/>
      <c r="MTQ188" s="312"/>
      <c r="MTR188" s="312"/>
      <c r="MTS188" s="312"/>
      <c r="MTT188" s="312"/>
      <c r="MTU188" s="312"/>
      <c r="MTV188" s="312"/>
      <c r="MTW188" s="312"/>
      <c r="MTX188" s="312"/>
      <c r="MTY188" s="312"/>
      <c r="MTZ188" s="312"/>
      <c r="MUA188" s="312"/>
      <c r="MUB188" s="312"/>
      <c r="MUC188" s="312"/>
      <c r="MUD188" s="312"/>
      <c r="MUE188" s="312"/>
      <c r="MUF188" s="312"/>
      <c r="MUG188" s="312"/>
      <c r="MUH188" s="312"/>
      <c r="MUI188" s="312"/>
      <c r="MUJ188" s="312"/>
      <c r="MUK188" s="312"/>
      <c r="MUL188" s="312"/>
      <c r="MUM188" s="312"/>
      <c r="MUN188" s="312"/>
      <c r="MUO188" s="312"/>
      <c r="MUP188" s="312"/>
      <c r="MUQ188" s="312"/>
      <c r="MUR188" s="312"/>
      <c r="MUS188" s="312"/>
      <c r="MUT188" s="312"/>
      <c r="MUU188" s="312"/>
      <c r="MUV188" s="312"/>
      <c r="MUW188" s="312"/>
      <c r="MUX188" s="312"/>
      <c r="MUY188" s="312"/>
      <c r="MUZ188" s="312"/>
      <c r="MVA188" s="312"/>
      <c r="MVB188" s="312"/>
      <c r="MVC188" s="312"/>
      <c r="MVD188" s="312"/>
      <c r="MVE188" s="312"/>
      <c r="MVF188" s="312"/>
      <c r="MVG188" s="312"/>
      <c r="MVH188" s="312"/>
      <c r="MVI188" s="312"/>
      <c r="MVJ188" s="312"/>
      <c r="MVK188" s="312"/>
      <c r="MVL188" s="312"/>
      <c r="MVM188" s="312"/>
      <c r="MVN188" s="312"/>
      <c r="MVO188" s="312"/>
      <c r="MVP188" s="312"/>
      <c r="MVQ188" s="312"/>
      <c r="MVR188" s="312"/>
      <c r="MVS188" s="312"/>
      <c r="MVT188" s="312"/>
      <c r="MVU188" s="312"/>
      <c r="MVV188" s="312"/>
      <c r="MVW188" s="312"/>
      <c r="MVX188" s="312"/>
      <c r="MVY188" s="312"/>
      <c r="MVZ188" s="312"/>
      <c r="MWA188" s="312"/>
      <c r="MWB188" s="312"/>
      <c r="MWC188" s="312"/>
      <c r="MWD188" s="312"/>
      <c r="MWE188" s="312"/>
      <c r="MWF188" s="312"/>
      <c r="MWG188" s="312"/>
      <c r="MWH188" s="312"/>
      <c r="MWI188" s="312"/>
      <c r="MWJ188" s="312"/>
      <c r="MWK188" s="312"/>
      <c r="MWL188" s="312"/>
      <c r="MWM188" s="312"/>
      <c r="MWN188" s="312"/>
      <c r="MWO188" s="312"/>
      <c r="MWP188" s="312"/>
      <c r="MWQ188" s="312"/>
      <c r="MWR188" s="312"/>
      <c r="MWS188" s="312"/>
      <c r="MWT188" s="312"/>
      <c r="MWU188" s="312"/>
      <c r="MWV188" s="312"/>
      <c r="MWW188" s="312"/>
      <c r="MWX188" s="312"/>
      <c r="MWY188" s="312"/>
      <c r="MWZ188" s="312"/>
      <c r="MXA188" s="312"/>
      <c r="MXB188" s="312"/>
      <c r="MXC188" s="312"/>
      <c r="MXD188" s="312"/>
      <c r="MXE188" s="312"/>
      <c r="MXF188" s="312"/>
      <c r="MXG188" s="312"/>
      <c r="MXH188" s="312"/>
      <c r="MXI188" s="312"/>
      <c r="MXJ188" s="312"/>
      <c r="MXK188" s="312"/>
      <c r="MXL188" s="312"/>
      <c r="MXM188" s="312"/>
      <c r="MXN188" s="312"/>
      <c r="MXO188" s="312"/>
      <c r="MXP188" s="312"/>
      <c r="MXQ188" s="312"/>
      <c r="MXR188" s="312"/>
      <c r="MXS188" s="312"/>
      <c r="MXT188" s="312"/>
      <c r="MXU188" s="312"/>
      <c r="MXV188" s="312"/>
      <c r="MXW188" s="312"/>
      <c r="MXX188" s="312"/>
      <c r="MXY188" s="312"/>
      <c r="MXZ188" s="312"/>
      <c r="MYA188" s="312"/>
      <c r="MYB188" s="312"/>
      <c r="MYC188" s="312"/>
      <c r="MYD188" s="312"/>
      <c r="MYE188" s="312"/>
      <c r="MYF188" s="312"/>
      <c r="MYG188" s="312"/>
      <c r="MYH188" s="312"/>
      <c r="MYI188" s="312"/>
      <c r="MYJ188" s="312"/>
      <c r="MYK188" s="312"/>
      <c r="MYL188" s="312"/>
      <c r="MYM188" s="312"/>
      <c r="MYN188" s="312"/>
      <c r="MYO188" s="312"/>
      <c r="MYP188" s="312"/>
      <c r="MYQ188" s="312"/>
      <c r="MYR188" s="312"/>
      <c r="MYS188" s="312"/>
      <c r="MYT188" s="312"/>
      <c r="MYU188" s="312"/>
      <c r="MYV188" s="312"/>
      <c r="MYW188" s="312"/>
      <c r="MYX188" s="312"/>
      <c r="MYY188" s="312"/>
      <c r="MYZ188" s="312"/>
      <c r="MZA188" s="312"/>
      <c r="MZB188" s="312"/>
      <c r="MZC188" s="312"/>
      <c r="MZD188" s="312"/>
      <c r="MZE188" s="312"/>
      <c r="MZF188" s="312"/>
      <c r="MZG188" s="312"/>
      <c r="MZH188" s="312"/>
      <c r="MZI188" s="312"/>
      <c r="MZJ188" s="312"/>
      <c r="MZK188" s="312"/>
      <c r="MZL188" s="312"/>
      <c r="MZM188" s="312"/>
      <c r="MZN188" s="312"/>
      <c r="MZO188" s="312"/>
      <c r="MZP188" s="312"/>
      <c r="MZQ188" s="312"/>
      <c r="MZR188" s="312"/>
      <c r="MZS188" s="312"/>
      <c r="MZT188" s="312"/>
      <c r="MZU188" s="312"/>
      <c r="MZV188" s="312"/>
      <c r="MZW188" s="312"/>
      <c r="MZX188" s="312"/>
      <c r="MZY188" s="312"/>
      <c r="MZZ188" s="312"/>
      <c r="NAA188" s="312"/>
      <c r="NAB188" s="312"/>
      <c r="NAC188" s="312"/>
      <c r="NAD188" s="312"/>
      <c r="NAE188" s="312"/>
      <c r="NAF188" s="312"/>
      <c r="NAG188" s="312"/>
      <c r="NAH188" s="312"/>
      <c r="NAI188" s="312"/>
      <c r="NAJ188" s="312"/>
      <c r="NAK188" s="312"/>
      <c r="NAL188" s="312"/>
      <c r="NAM188" s="312"/>
      <c r="NAN188" s="312"/>
      <c r="NAO188" s="312"/>
      <c r="NAP188" s="312"/>
      <c r="NAQ188" s="312"/>
      <c r="NAR188" s="312"/>
      <c r="NAS188" s="312"/>
      <c r="NAT188" s="312"/>
      <c r="NAU188" s="312"/>
      <c r="NAV188" s="312"/>
      <c r="NAW188" s="312"/>
      <c r="NAX188" s="312"/>
      <c r="NAY188" s="312"/>
      <c r="NAZ188" s="312"/>
      <c r="NBA188" s="312"/>
      <c r="NBB188" s="312"/>
      <c r="NBC188" s="312"/>
      <c r="NBD188" s="312"/>
      <c r="NBE188" s="312"/>
      <c r="NBF188" s="312"/>
      <c r="NBG188" s="312"/>
      <c r="NBH188" s="312"/>
      <c r="NBI188" s="312"/>
      <c r="NBJ188" s="312"/>
      <c r="NBK188" s="312"/>
      <c r="NBL188" s="312"/>
      <c r="NBM188" s="312"/>
      <c r="NBN188" s="312"/>
      <c r="NBO188" s="312"/>
      <c r="NBP188" s="312"/>
      <c r="NBQ188" s="312"/>
      <c r="NBR188" s="312"/>
      <c r="NBS188" s="312"/>
      <c r="NBT188" s="312"/>
      <c r="NBU188" s="312"/>
      <c r="NBV188" s="312"/>
      <c r="NBW188" s="312"/>
      <c r="NBX188" s="312"/>
      <c r="NBY188" s="312"/>
      <c r="NBZ188" s="312"/>
      <c r="NCA188" s="312"/>
      <c r="NCB188" s="312"/>
      <c r="NCC188" s="312"/>
      <c r="NCD188" s="312"/>
      <c r="NCE188" s="312"/>
      <c r="NCF188" s="312"/>
      <c r="NCG188" s="312"/>
      <c r="NCH188" s="312"/>
      <c r="NCI188" s="312"/>
      <c r="NCJ188" s="312"/>
      <c r="NCK188" s="312"/>
      <c r="NCL188" s="312"/>
      <c r="NCM188" s="312"/>
      <c r="NCN188" s="312"/>
      <c r="NCO188" s="312"/>
      <c r="NCP188" s="312"/>
      <c r="NCQ188" s="312"/>
      <c r="NCR188" s="312"/>
      <c r="NCS188" s="312"/>
      <c r="NCT188" s="312"/>
      <c r="NCU188" s="312"/>
      <c r="NCV188" s="312"/>
      <c r="NCW188" s="312"/>
      <c r="NCX188" s="312"/>
      <c r="NCY188" s="312"/>
      <c r="NCZ188" s="312"/>
      <c r="NDA188" s="312"/>
      <c r="NDB188" s="312"/>
      <c r="NDC188" s="312"/>
      <c r="NDD188" s="312"/>
      <c r="NDE188" s="312"/>
      <c r="NDF188" s="312"/>
      <c r="NDG188" s="312"/>
      <c r="NDH188" s="312"/>
      <c r="NDI188" s="312"/>
      <c r="NDJ188" s="312"/>
      <c r="NDK188" s="312"/>
      <c r="NDL188" s="312"/>
      <c r="NDM188" s="312"/>
      <c r="NDN188" s="312"/>
      <c r="NDO188" s="312"/>
      <c r="NDP188" s="312"/>
      <c r="NDQ188" s="312"/>
      <c r="NDR188" s="312"/>
      <c r="NDS188" s="312"/>
      <c r="NDT188" s="312"/>
      <c r="NDU188" s="312"/>
      <c r="NDV188" s="312"/>
      <c r="NDW188" s="312"/>
      <c r="NDX188" s="312"/>
      <c r="NDY188" s="312"/>
      <c r="NDZ188" s="312"/>
      <c r="NEA188" s="312"/>
      <c r="NEB188" s="312"/>
      <c r="NEC188" s="312"/>
      <c r="NED188" s="312"/>
      <c r="NEE188" s="312"/>
      <c r="NEF188" s="312"/>
      <c r="NEG188" s="312"/>
      <c r="NEH188" s="312"/>
      <c r="NEI188" s="312"/>
      <c r="NEJ188" s="312"/>
      <c r="NEK188" s="312"/>
      <c r="NEL188" s="312"/>
      <c r="NEM188" s="312"/>
      <c r="NEN188" s="312"/>
      <c r="NEO188" s="312"/>
      <c r="NEP188" s="312"/>
      <c r="NEQ188" s="312"/>
      <c r="NER188" s="312"/>
      <c r="NES188" s="312"/>
      <c r="NET188" s="312"/>
      <c r="NEU188" s="312"/>
      <c r="NEV188" s="312"/>
      <c r="NEW188" s="312"/>
      <c r="NEX188" s="312"/>
      <c r="NEY188" s="312"/>
      <c r="NEZ188" s="312"/>
      <c r="NFA188" s="312"/>
      <c r="NFB188" s="312"/>
      <c r="NFC188" s="312"/>
      <c r="NFD188" s="312"/>
      <c r="NFE188" s="312"/>
      <c r="NFF188" s="312"/>
      <c r="NFG188" s="312"/>
      <c r="NFH188" s="312"/>
      <c r="NFI188" s="312"/>
      <c r="NFJ188" s="312"/>
      <c r="NFK188" s="312"/>
      <c r="NFL188" s="312"/>
      <c r="NFM188" s="312"/>
      <c r="NFN188" s="312"/>
      <c r="NFO188" s="312"/>
      <c r="NFP188" s="312"/>
      <c r="NFQ188" s="312"/>
      <c r="NFR188" s="312"/>
      <c r="NFS188" s="312"/>
      <c r="NFT188" s="312"/>
      <c r="NFU188" s="312"/>
      <c r="NFV188" s="312"/>
      <c r="NFW188" s="312"/>
      <c r="NFX188" s="312"/>
      <c r="NFY188" s="312"/>
      <c r="NFZ188" s="312"/>
      <c r="NGA188" s="312"/>
      <c r="NGB188" s="312"/>
      <c r="NGC188" s="312"/>
      <c r="NGD188" s="312"/>
      <c r="NGE188" s="312"/>
      <c r="NGF188" s="312"/>
      <c r="NGG188" s="312"/>
      <c r="NGH188" s="312"/>
      <c r="NGI188" s="312"/>
      <c r="NGJ188" s="312"/>
      <c r="NGK188" s="312"/>
      <c r="NGL188" s="312"/>
      <c r="NGM188" s="312"/>
      <c r="NGN188" s="312"/>
      <c r="NGO188" s="312"/>
      <c r="NGP188" s="312"/>
      <c r="NGQ188" s="312"/>
      <c r="NGR188" s="312"/>
      <c r="NGS188" s="312"/>
      <c r="NGT188" s="312"/>
      <c r="NGU188" s="312"/>
      <c r="NGV188" s="312"/>
      <c r="NGW188" s="312"/>
      <c r="NGX188" s="312"/>
      <c r="NGY188" s="312"/>
      <c r="NGZ188" s="312"/>
      <c r="NHA188" s="312"/>
      <c r="NHB188" s="312"/>
      <c r="NHC188" s="312"/>
      <c r="NHD188" s="312"/>
      <c r="NHE188" s="312"/>
      <c r="NHF188" s="312"/>
      <c r="NHG188" s="312"/>
      <c r="NHH188" s="312"/>
      <c r="NHI188" s="312"/>
      <c r="NHJ188" s="312"/>
      <c r="NHK188" s="312"/>
      <c r="NHL188" s="312"/>
      <c r="NHM188" s="312"/>
      <c r="NHN188" s="312"/>
      <c r="NHO188" s="312"/>
      <c r="NHP188" s="312"/>
      <c r="NHQ188" s="312"/>
      <c r="NHR188" s="312"/>
      <c r="NHS188" s="312"/>
      <c r="NHT188" s="312"/>
      <c r="NHU188" s="312"/>
      <c r="NHV188" s="312"/>
      <c r="NHW188" s="312"/>
      <c r="NHX188" s="312"/>
      <c r="NHY188" s="312"/>
      <c r="NHZ188" s="312"/>
      <c r="NIA188" s="312"/>
      <c r="NIB188" s="312"/>
      <c r="NIC188" s="312"/>
      <c r="NID188" s="312"/>
      <c r="NIE188" s="312"/>
      <c r="NIF188" s="312"/>
      <c r="NIG188" s="312"/>
      <c r="NIH188" s="312"/>
      <c r="NII188" s="312"/>
      <c r="NIJ188" s="312"/>
      <c r="NIK188" s="312"/>
      <c r="NIL188" s="312"/>
      <c r="NIM188" s="312"/>
      <c r="NIN188" s="312"/>
      <c r="NIO188" s="312"/>
      <c r="NIP188" s="312"/>
      <c r="NIQ188" s="312"/>
      <c r="NIR188" s="312"/>
      <c r="NIS188" s="312"/>
      <c r="NIT188" s="312"/>
      <c r="NIU188" s="312"/>
      <c r="NIV188" s="312"/>
      <c r="NIW188" s="312"/>
      <c r="NIX188" s="312"/>
      <c r="NIY188" s="312"/>
      <c r="NIZ188" s="312"/>
      <c r="NJA188" s="312"/>
      <c r="NJB188" s="312"/>
      <c r="NJC188" s="312"/>
      <c r="NJD188" s="312"/>
      <c r="NJE188" s="312"/>
      <c r="NJF188" s="312"/>
      <c r="NJG188" s="312"/>
      <c r="NJH188" s="312"/>
      <c r="NJI188" s="312"/>
      <c r="NJJ188" s="312"/>
      <c r="NJK188" s="312"/>
      <c r="NJL188" s="312"/>
      <c r="NJM188" s="312"/>
      <c r="NJN188" s="312"/>
      <c r="NJO188" s="312"/>
      <c r="NJP188" s="312"/>
      <c r="NJQ188" s="312"/>
      <c r="NJR188" s="312"/>
      <c r="NJS188" s="312"/>
      <c r="NJT188" s="312"/>
      <c r="NJU188" s="312"/>
      <c r="NJV188" s="312"/>
      <c r="NJW188" s="312"/>
      <c r="NJX188" s="312"/>
      <c r="NJY188" s="312"/>
      <c r="NJZ188" s="312"/>
      <c r="NKA188" s="312"/>
      <c r="NKB188" s="312"/>
      <c r="NKC188" s="312"/>
      <c r="NKD188" s="312"/>
      <c r="NKE188" s="312"/>
      <c r="NKF188" s="312"/>
      <c r="NKG188" s="312"/>
      <c r="NKH188" s="312"/>
      <c r="NKI188" s="312"/>
      <c r="NKJ188" s="312"/>
      <c r="NKK188" s="312"/>
      <c r="NKL188" s="312"/>
      <c r="NKM188" s="312"/>
      <c r="NKN188" s="312"/>
      <c r="NKO188" s="312"/>
      <c r="NKP188" s="312"/>
      <c r="NKQ188" s="312"/>
      <c r="NKR188" s="312"/>
      <c r="NKS188" s="312"/>
      <c r="NKT188" s="312"/>
      <c r="NKU188" s="312"/>
      <c r="NKV188" s="312"/>
      <c r="NKW188" s="312"/>
      <c r="NKX188" s="312"/>
      <c r="NKY188" s="312"/>
      <c r="NKZ188" s="312"/>
      <c r="NLA188" s="312"/>
      <c r="NLB188" s="312"/>
      <c r="NLC188" s="312"/>
      <c r="NLD188" s="312"/>
      <c r="NLE188" s="312"/>
      <c r="NLF188" s="312"/>
      <c r="NLG188" s="312"/>
      <c r="NLH188" s="312"/>
      <c r="NLI188" s="312"/>
      <c r="NLJ188" s="312"/>
      <c r="NLK188" s="312"/>
      <c r="NLL188" s="312"/>
      <c r="NLM188" s="312"/>
      <c r="NLN188" s="312"/>
      <c r="NLO188" s="312"/>
      <c r="NLP188" s="312"/>
      <c r="NLQ188" s="312"/>
      <c r="NLR188" s="312"/>
      <c r="NLS188" s="312"/>
      <c r="NLT188" s="312"/>
      <c r="NLU188" s="312"/>
      <c r="NLV188" s="312"/>
      <c r="NLW188" s="312"/>
      <c r="NLX188" s="312"/>
      <c r="NLY188" s="312"/>
      <c r="NLZ188" s="312"/>
      <c r="NMA188" s="312"/>
      <c r="NMB188" s="312"/>
      <c r="NMC188" s="312"/>
      <c r="NMD188" s="312"/>
      <c r="NME188" s="312"/>
      <c r="NMF188" s="312"/>
      <c r="NMG188" s="312"/>
      <c r="NMH188" s="312"/>
      <c r="NMI188" s="312"/>
      <c r="NMJ188" s="312"/>
      <c r="NMK188" s="312"/>
      <c r="NML188" s="312"/>
      <c r="NMM188" s="312"/>
      <c r="NMN188" s="312"/>
      <c r="NMO188" s="312"/>
      <c r="NMP188" s="312"/>
      <c r="NMQ188" s="312"/>
      <c r="NMR188" s="312"/>
      <c r="NMS188" s="312"/>
      <c r="NMT188" s="312"/>
      <c r="NMU188" s="312"/>
      <c r="NMV188" s="312"/>
      <c r="NMW188" s="312"/>
      <c r="NMX188" s="312"/>
      <c r="NMY188" s="312"/>
      <c r="NMZ188" s="312"/>
      <c r="NNA188" s="312"/>
      <c r="NNB188" s="312"/>
      <c r="NNC188" s="312"/>
      <c r="NND188" s="312"/>
      <c r="NNE188" s="312"/>
      <c r="NNF188" s="312"/>
      <c r="NNG188" s="312"/>
      <c r="NNH188" s="312"/>
      <c r="NNI188" s="312"/>
      <c r="NNJ188" s="312"/>
      <c r="NNK188" s="312"/>
      <c r="NNL188" s="312"/>
      <c r="NNM188" s="312"/>
      <c r="NNN188" s="312"/>
      <c r="NNO188" s="312"/>
      <c r="NNP188" s="312"/>
      <c r="NNQ188" s="312"/>
      <c r="NNR188" s="312"/>
      <c r="NNS188" s="312"/>
      <c r="NNT188" s="312"/>
      <c r="NNU188" s="312"/>
      <c r="NNV188" s="312"/>
      <c r="NNW188" s="312"/>
      <c r="NNX188" s="312"/>
      <c r="NNY188" s="312"/>
      <c r="NNZ188" s="312"/>
      <c r="NOA188" s="312"/>
      <c r="NOB188" s="312"/>
      <c r="NOC188" s="312"/>
      <c r="NOD188" s="312"/>
      <c r="NOE188" s="312"/>
      <c r="NOF188" s="312"/>
      <c r="NOG188" s="312"/>
      <c r="NOH188" s="312"/>
      <c r="NOI188" s="312"/>
      <c r="NOJ188" s="312"/>
      <c r="NOK188" s="312"/>
      <c r="NOL188" s="312"/>
      <c r="NOM188" s="312"/>
      <c r="NON188" s="312"/>
      <c r="NOO188" s="312"/>
      <c r="NOP188" s="312"/>
      <c r="NOQ188" s="312"/>
      <c r="NOR188" s="312"/>
      <c r="NOS188" s="312"/>
      <c r="NOT188" s="312"/>
      <c r="NOU188" s="312"/>
      <c r="NOV188" s="312"/>
      <c r="NOW188" s="312"/>
      <c r="NOX188" s="312"/>
      <c r="NOY188" s="312"/>
      <c r="NOZ188" s="312"/>
      <c r="NPA188" s="312"/>
      <c r="NPB188" s="312"/>
      <c r="NPC188" s="312"/>
      <c r="NPD188" s="312"/>
      <c r="NPE188" s="312"/>
      <c r="NPF188" s="312"/>
      <c r="NPG188" s="312"/>
      <c r="NPH188" s="312"/>
      <c r="NPI188" s="312"/>
      <c r="NPJ188" s="312"/>
      <c r="NPK188" s="312"/>
      <c r="NPL188" s="312"/>
      <c r="NPM188" s="312"/>
      <c r="NPN188" s="312"/>
      <c r="NPO188" s="312"/>
      <c r="NPP188" s="312"/>
      <c r="NPQ188" s="312"/>
      <c r="NPR188" s="312"/>
      <c r="NPS188" s="312"/>
      <c r="NPT188" s="312"/>
      <c r="NPU188" s="312"/>
      <c r="NPV188" s="312"/>
      <c r="NPW188" s="312"/>
      <c r="NPX188" s="312"/>
      <c r="NPY188" s="312"/>
      <c r="NPZ188" s="312"/>
      <c r="NQA188" s="312"/>
      <c r="NQB188" s="312"/>
      <c r="NQC188" s="312"/>
      <c r="NQD188" s="312"/>
      <c r="NQE188" s="312"/>
      <c r="NQF188" s="312"/>
      <c r="NQG188" s="312"/>
      <c r="NQH188" s="312"/>
      <c r="NQI188" s="312"/>
      <c r="NQJ188" s="312"/>
      <c r="NQK188" s="312"/>
      <c r="NQL188" s="312"/>
      <c r="NQM188" s="312"/>
      <c r="NQN188" s="312"/>
      <c r="NQO188" s="312"/>
      <c r="NQP188" s="312"/>
      <c r="NQQ188" s="312"/>
      <c r="NQR188" s="312"/>
      <c r="NQS188" s="312"/>
      <c r="NQT188" s="312"/>
      <c r="NQU188" s="312"/>
      <c r="NQV188" s="312"/>
      <c r="NQW188" s="312"/>
      <c r="NQX188" s="312"/>
      <c r="NQY188" s="312"/>
      <c r="NQZ188" s="312"/>
      <c r="NRA188" s="312"/>
      <c r="NRB188" s="312"/>
      <c r="NRC188" s="312"/>
      <c r="NRD188" s="312"/>
      <c r="NRE188" s="312"/>
      <c r="NRF188" s="312"/>
      <c r="NRG188" s="312"/>
      <c r="NRH188" s="312"/>
      <c r="NRI188" s="312"/>
      <c r="NRJ188" s="312"/>
      <c r="NRK188" s="312"/>
      <c r="NRL188" s="312"/>
      <c r="NRM188" s="312"/>
      <c r="NRN188" s="312"/>
      <c r="NRO188" s="312"/>
      <c r="NRP188" s="312"/>
      <c r="NRQ188" s="312"/>
      <c r="NRR188" s="312"/>
      <c r="NRS188" s="312"/>
      <c r="NRT188" s="312"/>
      <c r="NRU188" s="312"/>
      <c r="NRV188" s="312"/>
      <c r="NRW188" s="312"/>
      <c r="NRX188" s="312"/>
      <c r="NRY188" s="312"/>
      <c r="NRZ188" s="312"/>
      <c r="NSA188" s="312"/>
      <c r="NSB188" s="312"/>
      <c r="NSC188" s="312"/>
      <c r="NSD188" s="312"/>
      <c r="NSE188" s="312"/>
      <c r="NSF188" s="312"/>
      <c r="NSG188" s="312"/>
      <c r="NSH188" s="312"/>
      <c r="NSI188" s="312"/>
      <c r="NSJ188" s="312"/>
      <c r="NSK188" s="312"/>
      <c r="NSL188" s="312"/>
      <c r="NSM188" s="312"/>
      <c r="NSN188" s="312"/>
      <c r="NSO188" s="312"/>
      <c r="NSP188" s="312"/>
      <c r="NSQ188" s="312"/>
      <c r="NSR188" s="312"/>
      <c r="NSS188" s="312"/>
      <c r="NST188" s="312"/>
      <c r="NSU188" s="312"/>
      <c r="NSV188" s="312"/>
      <c r="NSW188" s="312"/>
      <c r="NSX188" s="312"/>
      <c r="NSY188" s="312"/>
      <c r="NSZ188" s="312"/>
      <c r="NTA188" s="312"/>
      <c r="NTB188" s="312"/>
      <c r="NTC188" s="312"/>
      <c r="NTD188" s="312"/>
      <c r="NTE188" s="312"/>
      <c r="NTF188" s="312"/>
      <c r="NTG188" s="312"/>
      <c r="NTH188" s="312"/>
      <c r="NTI188" s="312"/>
      <c r="NTJ188" s="312"/>
      <c r="NTK188" s="312"/>
      <c r="NTL188" s="312"/>
      <c r="NTM188" s="312"/>
      <c r="NTN188" s="312"/>
      <c r="NTO188" s="312"/>
      <c r="NTP188" s="312"/>
      <c r="NTQ188" s="312"/>
      <c r="NTR188" s="312"/>
      <c r="NTS188" s="312"/>
      <c r="NTT188" s="312"/>
      <c r="NTU188" s="312"/>
      <c r="NTV188" s="312"/>
      <c r="NTW188" s="312"/>
      <c r="NTX188" s="312"/>
      <c r="NTY188" s="312"/>
      <c r="NTZ188" s="312"/>
      <c r="NUA188" s="312"/>
      <c r="NUB188" s="312"/>
      <c r="NUC188" s="312"/>
      <c r="NUD188" s="312"/>
      <c r="NUE188" s="312"/>
      <c r="NUF188" s="312"/>
      <c r="NUG188" s="312"/>
      <c r="NUH188" s="312"/>
      <c r="NUI188" s="312"/>
      <c r="NUJ188" s="312"/>
      <c r="NUK188" s="312"/>
      <c r="NUL188" s="312"/>
      <c r="NUM188" s="312"/>
      <c r="NUN188" s="312"/>
      <c r="NUO188" s="312"/>
      <c r="NUP188" s="312"/>
      <c r="NUQ188" s="312"/>
      <c r="NUR188" s="312"/>
      <c r="NUS188" s="312"/>
      <c r="NUT188" s="312"/>
      <c r="NUU188" s="312"/>
      <c r="NUV188" s="312"/>
      <c r="NUW188" s="312"/>
      <c r="NUX188" s="312"/>
      <c r="NUY188" s="312"/>
      <c r="NUZ188" s="312"/>
      <c r="NVA188" s="312"/>
      <c r="NVB188" s="312"/>
      <c r="NVC188" s="312"/>
      <c r="NVD188" s="312"/>
      <c r="NVE188" s="312"/>
      <c r="NVF188" s="312"/>
      <c r="NVG188" s="312"/>
      <c r="NVH188" s="312"/>
      <c r="NVI188" s="312"/>
      <c r="NVJ188" s="312"/>
      <c r="NVK188" s="312"/>
      <c r="NVL188" s="312"/>
      <c r="NVM188" s="312"/>
      <c r="NVN188" s="312"/>
      <c r="NVO188" s="312"/>
      <c r="NVP188" s="312"/>
      <c r="NVQ188" s="312"/>
      <c r="NVR188" s="312"/>
      <c r="NVS188" s="312"/>
      <c r="NVT188" s="312"/>
      <c r="NVU188" s="312"/>
      <c r="NVV188" s="312"/>
      <c r="NVW188" s="312"/>
      <c r="NVX188" s="312"/>
      <c r="NVY188" s="312"/>
      <c r="NVZ188" s="312"/>
      <c r="NWA188" s="312"/>
      <c r="NWB188" s="312"/>
      <c r="NWC188" s="312"/>
      <c r="NWD188" s="312"/>
      <c r="NWE188" s="312"/>
      <c r="NWF188" s="312"/>
      <c r="NWG188" s="312"/>
      <c r="NWH188" s="312"/>
      <c r="NWI188" s="312"/>
      <c r="NWJ188" s="312"/>
      <c r="NWK188" s="312"/>
      <c r="NWL188" s="312"/>
      <c r="NWM188" s="312"/>
      <c r="NWN188" s="312"/>
      <c r="NWO188" s="312"/>
      <c r="NWP188" s="312"/>
      <c r="NWQ188" s="312"/>
      <c r="NWR188" s="312"/>
      <c r="NWS188" s="312"/>
      <c r="NWT188" s="312"/>
      <c r="NWU188" s="312"/>
      <c r="NWV188" s="312"/>
      <c r="NWW188" s="312"/>
      <c r="NWX188" s="312"/>
      <c r="NWY188" s="312"/>
      <c r="NWZ188" s="312"/>
      <c r="NXA188" s="312"/>
      <c r="NXB188" s="312"/>
      <c r="NXC188" s="312"/>
      <c r="NXD188" s="312"/>
      <c r="NXE188" s="312"/>
      <c r="NXF188" s="312"/>
      <c r="NXG188" s="312"/>
      <c r="NXH188" s="312"/>
      <c r="NXI188" s="312"/>
      <c r="NXJ188" s="312"/>
      <c r="NXK188" s="312"/>
      <c r="NXL188" s="312"/>
      <c r="NXM188" s="312"/>
      <c r="NXN188" s="312"/>
      <c r="NXO188" s="312"/>
      <c r="NXP188" s="312"/>
      <c r="NXQ188" s="312"/>
      <c r="NXR188" s="312"/>
      <c r="NXS188" s="312"/>
      <c r="NXT188" s="312"/>
      <c r="NXU188" s="312"/>
      <c r="NXV188" s="312"/>
      <c r="NXW188" s="312"/>
      <c r="NXX188" s="312"/>
      <c r="NXY188" s="312"/>
      <c r="NXZ188" s="312"/>
      <c r="NYA188" s="312"/>
      <c r="NYB188" s="312"/>
      <c r="NYC188" s="312"/>
      <c r="NYD188" s="312"/>
      <c r="NYE188" s="312"/>
      <c r="NYF188" s="312"/>
      <c r="NYG188" s="312"/>
      <c r="NYH188" s="312"/>
      <c r="NYI188" s="312"/>
      <c r="NYJ188" s="312"/>
      <c r="NYK188" s="312"/>
      <c r="NYL188" s="312"/>
      <c r="NYM188" s="312"/>
      <c r="NYN188" s="312"/>
      <c r="NYO188" s="312"/>
      <c r="NYP188" s="312"/>
      <c r="NYQ188" s="312"/>
      <c r="NYR188" s="312"/>
      <c r="NYS188" s="312"/>
      <c r="NYT188" s="312"/>
      <c r="NYU188" s="312"/>
      <c r="NYV188" s="312"/>
      <c r="NYW188" s="312"/>
      <c r="NYX188" s="312"/>
      <c r="NYY188" s="312"/>
      <c r="NYZ188" s="312"/>
      <c r="NZA188" s="312"/>
      <c r="NZB188" s="312"/>
      <c r="NZC188" s="312"/>
      <c r="NZD188" s="312"/>
      <c r="NZE188" s="312"/>
      <c r="NZF188" s="312"/>
      <c r="NZG188" s="312"/>
      <c r="NZH188" s="312"/>
      <c r="NZI188" s="312"/>
      <c r="NZJ188" s="312"/>
      <c r="NZK188" s="312"/>
      <c r="NZL188" s="312"/>
      <c r="NZM188" s="312"/>
      <c r="NZN188" s="312"/>
      <c r="NZO188" s="312"/>
      <c r="NZP188" s="312"/>
      <c r="NZQ188" s="312"/>
      <c r="NZR188" s="312"/>
      <c r="NZS188" s="312"/>
      <c r="NZT188" s="312"/>
      <c r="NZU188" s="312"/>
      <c r="NZV188" s="312"/>
      <c r="NZW188" s="312"/>
      <c r="NZX188" s="312"/>
      <c r="NZY188" s="312"/>
      <c r="NZZ188" s="312"/>
      <c r="OAA188" s="312"/>
      <c r="OAB188" s="312"/>
      <c r="OAC188" s="312"/>
      <c r="OAD188" s="312"/>
      <c r="OAE188" s="312"/>
      <c r="OAF188" s="312"/>
      <c r="OAG188" s="312"/>
      <c r="OAH188" s="312"/>
      <c r="OAI188" s="312"/>
      <c r="OAJ188" s="312"/>
      <c r="OAK188" s="312"/>
      <c r="OAL188" s="312"/>
      <c r="OAM188" s="312"/>
      <c r="OAN188" s="312"/>
      <c r="OAO188" s="312"/>
      <c r="OAP188" s="312"/>
      <c r="OAQ188" s="312"/>
      <c r="OAR188" s="312"/>
      <c r="OAS188" s="312"/>
      <c r="OAT188" s="312"/>
      <c r="OAU188" s="312"/>
      <c r="OAV188" s="312"/>
      <c r="OAW188" s="312"/>
      <c r="OAX188" s="312"/>
      <c r="OAY188" s="312"/>
      <c r="OAZ188" s="312"/>
      <c r="OBA188" s="312"/>
      <c r="OBB188" s="312"/>
      <c r="OBC188" s="312"/>
      <c r="OBD188" s="312"/>
      <c r="OBE188" s="312"/>
      <c r="OBF188" s="312"/>
      <c r="OBG188" s="312"/>
      <c r="OBH188" s="312"/>
      <c r="OBI188" s="312"/>
      <c r="OBJ188" s="312"/>
      <c r="OBK188" s="312"/>
      <c r="OBL188" s="312"/>
      <c r="OBM188" s="312"/>
      <c r="OBN188" s="312"/>
      <c r="OBO188" s="312"/>
      <c r="OBP188" s="312"/>
      <c r="OBQ188" s="312"/>
      <c r="OBR188" s="312"/>
      <c r="OBS188" s="312"/>
      <c r="OBT188" s="312"/>
      <c r="OBU188" s="312"/>
      <c r="OBV188" s="312"/>
      <c r="OBW188" s="312"/>
      <c r="OBX188" s="312"/>
      <c r="OBY188" s="312"/>
      <c r="OBZ188" s="312"/>
      <c r="OCA188" s="312"/>
      <c r="OCB188" s="312"/>
      <c r="OCC188" s="312"/>
      <c r="OCD188" s="312"/>
      <c r="OCE188" s="312"/>
      <c r="OCF188" s="312"/>
      <c r="OCG188" s="312"/>
      <c r="OCH188" s="312"/>
      <c r="OCI188" s="312"/>
      <c r="OCJ188" s="312"/>
      <c r="OCK188" s="312"/>
      <c r="OCL188" s="312"/>
      <c r="OCM188" s="312"/>
      <c r="OCN188" s="312"/>
      <c r="OCO188" s="312"/>
      <c r="OCP188" s="312"/>
      <c r="OCQ188" s="312"/>
      <c r="OCR188" s="312"/>
      <c r="OCS188" s="312"/>
      <c r="OCT188" s="312"/>
      <c r="OCU188" s="312"/>
      <c r="OCV188" s="312"/>
      <c r="OCW188" s="312"/>
      <c r="OCX188" s="312"/>
      <c r="OCY188" s="312"/>
      <c r="OCZ188" s="312"/>
      <c r="ODA188" s="312"/>
      <c r="ODB188" s="312"/>
      <c r="ODC188" s="312"/>
      <c r="ODD188" s="312"/>
      <c r="ODE188" s="312"/>
      <c r="ODF188" s="312"/>
      <c r="ODG188" s="312"/>
      <c r="ODH188" s="312"/>
      <c r="ODI188" s="312"/>
      <c r="ODJ188" s="312"/>
      <c r="ODK188" s="312"/>
      <c r="ODL188" s="312"/>
      <c r="ODM188" s="312"/>
      <c r="ODN188" s="312"/>
      <c r="ODO188" s="312"/>
      <c r="ODP188" s="312"/>
      <c r="ODQ188" s="312"/>
      <c r="ODR188" s="312"/>
      <c r="ODS188" s="312"/>
      <c r="ODT188" s="312"/>
      <c r="ODU188" s="312"/>
      <c r="ODV188" s="312"/>
      <c r="ODW188" s="312"/>
      <c r="ODX188" s="312"/>
      <c r="ODY188" s="312"/>
      <c r="ODZ188" s="312"/>
      <c r="OEA188" s="312"/>
      <c r="OEB188" s="312"/>
      <c r="OEC188" s="312"/>
      <c r="OED188" s="312"/>
      <c r="OEE188" s="312"/>
      <c r="OEF188" s="312"/>
      <c r="OEG188" s="312"/>
      <c r="OEH188" s="312"/>
      <c r="OEI188" s="312"/>
      <c r="OEJ188" s="312"/>
      <c r="OEK188" s="312"/>
      <c r="OEL188" s="312"/>
      <c r="OEM188" s="312"/>
      <c r="OEN188" s="312"/>
      <c r="OEO188" s="312"/>
      <c r="OEP188" s="312"/>
      <c r="OEQ188" s="312"/>
      <c r="OER188" s="312"/>
      <c r="OES188" s="312"/>
      <c r="OET188" s="312"/>
      <c r="OEU188" s="312"/>
      <c r="OEV188" s="312"/>
      <c r="OEW188" s="312"/>
      <c r="OEX188" s="312"/>
      <c r="OEY188" s="312"/>
      <c r="OEZ188" s="312"/>
      <c r="OFA188" s="312"/>
      <c r="OFB188" s="312"/>
      <c r="OFC188" s="312"/>
      <c r="OFD188" s="312"/>
      <c r="OFE188" s="312"/>
      <c r="OFF188" s="312"/>
      <c r="OFG188" s="312"/>
      <c r="OFH188" s="312"/>
      <c r="OFI188" s="312"/>
      <c r="OFJ188" s="312"/>
      <c r="OFK188" s="312"/>
      <c r="OFL188" s="312"/>
      <c r="OFM188" s="312"/>
      <c r="OFN188" s="312"/>
      <c r="OFO188" s="312"/>
      <c r="OFP188" s="312"/>
      <c r="OFQ188" s="312"/>
      <c r="OFR188" s="312"/>
      <c r="OFS188" s="312"/>
      <c r="OFT188" s="312"/>
      <c r="OFU188" s="312"/>
      <c r="OFV188" s="312"/>
      <c r="OFW188" s="312"/>
      <c r="OFX188" s="312"/>
      <c r="OFY188" s="312"/>
      <c r="OFZ188" s="312"/>
      <c r="OGA188" s="312"/>
      <c r="OGB188" s="312"/>
      <c r="OGC188" s="312"/>
      <c r="OGD188" s="312"/>
      <c r="OGE188" s="312"/>
      <c r="OGF188" s="312"/>
      <c r="OGG188" s="312"/>
      <c r="OGH188" s="312"/>
      <c r="OGI188" s="312"/>
      <c r="OGJ188" s="312"/>
      <c r="OGK188" s="312"/>
      <c r="OGL188" s="312"/>
      <c r="OGM188" s="312"/>
      <c r="OGN188" s="312"/>
      <c r="OGO188" s="312"/>
      <c r="OGP188" s="312"/>
      <c r="OGQ188" s="312"/>
      <c r="OGR188" s="312"/>
      <c r="OGS188" s="312"/>
      <c r="OGT188" s="312"/>
      <c r="OGU188" s="312"/>
      <c r="OGV188" s="312"/>
      <c r="OGW188" s="312"/>
      <c r="OGX188" s="312"/>
      <c r="OGY188" s="312"/>
      <c r="OGZ188" s="312"/>
      <c r="OHA188" s="312"/>
      <c r="OHB188" s="312"/>
      <c r="OHC188" s="312"/>
      <c r="OHD188" s="312"/>
      <c r="OHE188" s="312"/>
      <c r="OHF188" s="312"/>
      <c r="OHG188" s="312"/>
      <c r="OHH188" s="312"/>
      <c r="OHI188" s="312"/>
      <c r="OHJ188" s="312"/>
      <c r="OHK188" s="312"/>
      <c r="OHL188" s="312"/>
      <c r="OHM188" s="312"/>
      <c r="OHN188" s="312"/>
      <c r="OHO188" s="312"/>
      <c r="OHP188" s="312"/>
      <c r="OHQ188" s="312"/>
      <c r="OHR188" s="312"/>
      <c r="OHS188" s="312"/>
      <c r="OHT188" s="312"/>
      <c r="OHU188" s="312"/>
      <c r="OHV188" s="312"/>
      <c r="OHW188" s="312"/>
      <c r="OHX188" s="312"/>
      <c r="OHY188" s="312"/>
      <c r="OHZ188" s="312"/>
      <c r="OIA188" s="312"/>
      <c r="OIB188" s="312"/>
      <c r="OIC188" s="312"/>
      <c r="OID188" s="312"/>
      <c r="OIE188" s="312"/>
      <c r="OIF188" s="312"/>
      <c r="OIG188" s="312"/>
      <c r="OIH188" s="312"/>
      <c r="OII188" s="312"/>
      <c r="OIJ188" s="312"/>
      <c r="OIK188" s="312"/>
      <c r="OIL188" s="312"/>
      <c r="OIM188" s="312"/>
      <c r="OIN188" s="312"/>
      <c r="OIO188" s="312"/>
      <c r="OIP188" s="312"/>
      <c r="OIQ188" s="312"/>
      <c r="OIR188" s="312"/>
      <c r="OIS188" s="312"/>
      <c r="OIT188" s="312"/>
      <c r="OIU188" s="312"/>
      <c r="OIV188" s="312"/>
      <c r="OIW188" s="312"/>
      <c r="OIX188" s="312"/>
      <c r="OIY188" s="312"/>
      <c r="OIZ188" s="312"/>
      <c r="OJA188" s="312"/>
      <c r="OJB188" s="312"/>
      <c r="OJC188" s="312"/>
      <c r="OJD188" s="312"/>
      <c r="OJE188" s="312"/>
      <c r="OJF188" s="312"/>
      <c r="OJG188" s="312"/>
      <c r="OJH188" s="312"/>
      <c r="OJI188" s="312"/>
      <c r="OJJ188" s="312"/>
      <c r="OJK188" s="312"/>
      <c r="OJL188" s="312"/>
      <c r="OJM188" s="312"/>
      <c r="OJN188" s="312"/>
      <c r="OJO188" s="312"/>
      <c r="OJP188" s="312"/>
      <c r="OJQ188" s="312"/>
      <c r="OJR188" s="312"/>
      <c r="OJS188" s="312"/>
      <c r="OJT188" s="312"/>
      <c r="OJU188" s="312"/>
      <c r="OJV188" s="312"/>
      <c r="OJW188" s="312"/>
      <c r="OJX188" s="312"/>
      <c r="OJY188" s="312"/>
      <c r="OJZ188" s="312"/>
      <c r="OKA188" s="312"/>
      <c r="OKB188" s="312"/>
      <c r="OKC188" s="312"/>
      <c r="OKD188" s="312"/>
      <c r="OKE188" s="312"/>
      <c r="OKF188" s="312"/>
      <c r="OKG188" s="312"/>
      <c r="OKH188" s="312"/>
      <c r="OKI188" s="312"/>
      <c r="OKJ188" s="312"/>
      <c r="OKK188" s="312"/>
      <c r="OKL188" s="312"/>
      <c r="OKM188" s="312"/>
      <c r="OKN188" s="312"/>
      <c r="OKO188" s="312"/>
      <c r="OKP188" s="312"/>
      <c r="OKQ188" s="312"/>
      <c r="OKR188" s="312"/>
      <c r="OKS188" s="312"/>
      <c r="OKT188" s="312"/>
      <c r="OKU188" s="312"/>
      <c r="OKV188" s="312"/>
      <c r="OKW188" s="312"/>
      <c r="OKX188" s="312"/>
      <c r="OKY188" s="312"/>
      <c r="OKZ188" s="312"/>
      <c r="OLA188" s="312"/>
      <c r="OLB188" s="312"/>
      <c r="OLC188" s="312"/>
      <c r="OLD188" s="312"/>
      <c r="OLE188" s="312"/>
      <c r="OLF188" s="312"/>
      <c r="OLG188" s="312"/>
      <c r="OLH188" s="312"/>
      <c r="OLI188" s="312"/>
      <c r="OLJ188" s="312"/>
      <c r="OLK188" s="312"/>
      <c r="OLL188" s="312"/>
      <c r="OLM188" s="312"/>
      <c r="OLN188" s="312"/>
      <c r="OLO188" s="312"/>
      <c r="OLP188" s="312"/>
      <c r="OLQ188" s="312"/>
      <c r="OLR188" s="312"/>
      <c r="OLS188" s="312"/>
      <c r="OLT188" s="312"/>
      <c r="OLU188" s="312"/>
      <c r="OLV188" s="312"/>
      <c r="OLW188" s="312"/>
      <c r="OLX188" s="312"/>
      <c r="OLY188" s="312"/>
      <c r="OLZ188" s="312"/>
      <c r="OMA188" s="312"/>
      <c r="OMB188" s="312"/>
      <c r="OMC188" s="312"/>
      <c r="OMD188" s="312"/>
      <c r="OME188" s="312"/>
      <c r="OMF188" s="312"/>
      <c r="OMG188" s="312"/>
      <c r="OMH188" s="312"/>
      <c r="OMI188" s="312"/>
      <c r="OMJ188" s="312"/>
      <c r="OMK188" s="312"/>
      <c r="OML188" s="312"/>
      <c r="OMM188" s="312"/>
      <c r="OMN188" s="312"/>
      <c r="OMO188" s="312"/>
      <c r="OMP188" s="312"/>
      <c r="OMQ188" s="312"/>
      <c r="OMR188" s="312"/>
      <c r="OMS188" s="312"/>
      <c r="OMT188" s="312"/>
      <c r="OMU188" s="312"/>
      <c r="OMV188" s="312"/>
      <c r="OMW188" s="312"/>
      <c r="OMX188" s="312"/>
      <c r="OMY188" s="312"/>
      <c r="OMZ188" s="312"/>
      <c r="ONA188" s="312"/>
      <c r="ONB188" s="312"/>
      <c r="ONC188" s="312"/>
      <c r="OND188" s="312"/>
      <c r="ONE188" s="312"/>
      <c r="ONF188" s="312"/>
      <c r="ONG188" s="312"/>
      <c r="ONH188" s="312"/>
      <c r="ONI188" s="312"/>
      <c r="ONJ188" s="312"/>
      <c r="ONK188" s="312"/>
      <c r="ONL188" s="312"/>
      <c r="ONM188" s="312"/>
      <c r="ONN188" s="312"/>
      <c r="ONO188" s="312"/>
      <c r="ONP188" s="312"/>
      <c r="ONQ188" s="312"/>
      <c r="ONR188" s="312"/>
      <c r="ONS188" s="312"/>
      <c r="ONT188" s="312"/>
      <c r="ONU188" s="312"/>
      <c r="ONV188" s="312"/>
      <c r="ONW188" s="312"/>
      <c r="ONX188" s="312"/>
      <c r="ONY188" s="312"/>
      <c r="ONZ188" s="312"/>
      <c r="OOA188" s="312"/>
      <c r="OOB188" s="312"/>
      <c r="OOC188" s="312"/>
      <c r="OOD188" s="312"/>
      <c r="OOE188" s="312"/>
      <c r="OOF188" s="312"/>
      <c r="OOG188" s="312"/>
      <c r="OOH188" s="312"/>
      <c r="OOI188" s="312"/>
      <c r="OOJ188" s="312"/>
      <c r="OOK188" s="312"/>
      <c r="OOL188" s="312"/>
      <c r="OOM188" s="312"/>
      <c r="OON188" s="312"/>
      <c r="OOO188" s="312"/>
      <c r="OOP188" s="312"/>
      <c r="OOQ188" s="312"/>
      <c r="OOR188" s="312"/>
      <c r="OOS188" s="312"/>
      <c r="OOT188" s="312"/>
      <c r="OOU188" s="312"/>
      <c r="OOV188" s="312"/>
      <c r="OOW188" s="312"/>
      <c r="OOX188" s="312"/>
      <c r="OOY188" s="312"/>
      <c r="OOZ188" s="312"/>
      <c r="OPA188" s="312"/>
      <c r="OPB188" s="312"/>
      <c r="OPC188" s="312"/>
      <c r="OPD188" s="312"/>
      <c r="OPE188" s="312"/>
      <c r="OPF188" s="312"/>
      <c r="OPG188" s="312"/>
      <c r="OPH188" s="312"/>
      <c r="OPI188" s="312"/>
      <c r="OPJ188" s="312"/>
      <c r="OPK188" s="312"/>
      <c r="OPL188" s="312"/>
      <c r="OPM188" s="312"/>
      <c r="OPN188" s="312"/>
      <c r="OPO188" s="312"/>
      <c r="OPP188" s="312"/>
      <c r="OPQ188" s="312"/>
      <c r="OPR188" s="312"/>
      <c r="OPS188" s="312"/>
      <c r="OPT188" s="312"/>
      <c r="OPU188" s="312"/>
      <c r="OPV188" s="312"/>
      <c r="OPW188" s="312"/>
      <c r="OPX188" s="312"/>
      <c r="OPY188" s="312"/>
      <c r="OPZ188" s="312"/>
      <c r="OQA188" s="312"/>
      <c r="OQB188" s="312"/>
      <c r="OQC188" s="312"/>
      <c r="OQD188" s="312"/>
      <c r="OQE188" s="312"/>
      <c r="OQF188" s="312"/>
      <c r="OQG188" s="312"/>
      <c r="OQH188" s="312"/>
      <c r="OQI188" s="312"/>
      <c r="OQJ188" s="312"/>
      <c r="OQK188" s="312"/>
      <c r="OQL188" s="312"/>
      <c r="OQM188" s="312"/>
      <c r="OQN188" s="312"/>
      <c r="OQO188" s="312"/>
      <c r="OQP188" s="312"/>
      <c r="OQQ188" s="312"/>
      <c r="OQR188" s="312"/>
      <c r="OQS188" s="312"/>
      <c r="OQT188" s="312"/>
      <c r="OQU188" s="312"/>
      <c r="OQV188" s="312"/>
      <c r="OQW188" s="312"/>
      <c r="OQX188" s="312"/>
      <c r="OQY188" s="312"/>
      <c r="OQZ188" s="312"/>
      <c r="ORA188" s="312"/>
      <c r="ORB188" s="312"/>
      <c r="ORC188" s="312"/>
      <c r="ORD188" s="312"/>
      <c r="ORE188" s="312"/>
      <c r="ORF188" s="312"/>
      <c r="ORG188" s="312"/>
      <c r="ORH188" s="312"/>
      <c r="ORI188" s="312"/>
      <c r="ORJ188" s="312"/>
      <c r="ORK188" s="312"/>
      <c r="ORL188" s="312"/>
      <c r="ORM188" s="312"/>
      <c r="ORN188" s="312"/>
      <c r="ORO188" s="312"/>
      <c r="ORP188" s="312"/>
      <c r="ORQ188" s="312"/>
      <c r="ORR188" s="312"/>
      <c r="ORS188" s="312"/>
      <c r="ORT188" s="312"/>
      <c r="ORU188" s="312"/>
      <c r="ORV188" s="312"/>
      <c r="ORW188" s="312"/>
      <c r="ORX188" s="312"/>
      <c r="ORY188" s="312"/>
      <c r="ORZ188" s="312"/>
      <c r="OSA188" s="312"/>
      <c r="OSB188" s="312"/>
      <c r="OSC188" s="312"/>
      <c r="OSD188" s="312"/>
      <c r="OSE188" s="312"/>
      <c r="OSF188" s="312"/>
      <c r="OSG188" s="312"/>
      <c r="OSH188" s="312"/>
      <c r="OSI188" s="312"/>
      <c r="OSJ188" s="312"/>
      <c r="OSK188" s="312"/>
      <c r="OSL188" s="312"/>
      <c r="OSM188" s="312"/>
      <c r="OSN188" s="312"/>
      <c r="OSO188" s="312"/>
      <c r="OSP188" s="312"/>
      <c r="OSQ188" s="312"/>
      <c r="OSR188" s="312"/>
      <c r="OSS188" s="312"/>
      <c r="OST188" s="312"/>
      <c r="OSU188" s="312"/>
      <c r="OSV188" s="312"/>
      <c r="OSW188" s="312"/>
      <c r="OSX188" s="312"/>
      <c r="OSY188" s="312"/>
      <c r="OSZ188" s="312"/>
      <c r="OTA188" s="312"/>
      <c r="OTB188" s="312"/>
      <c r="OTC188" s="312"/>
      <c r="OTD188" s="312"/>
      <c r="OTE188" s="312"/>
      <c r="OTF188" s="312"/>
      <c r="OTG188" s="312"/>
      <c r="OTH188" s="312"/>
      <c r="OTI188" s="312"/>
      <c r="OTJ188" s="312"/>
      <c r="OTK188" s="312"/>
      <c r="OTL188" s="312"/>
      <c r="OTM188" s="312"/>
      <c r="OTN188" s="312"/>
      <c r="OTO188" s="312"/>
      <c r="OTP188" s="312"/>
      <c r="OTQ188" s="312"/>
      <c r="OTR188" s="312"/>
      <c r="OTS188" s="312"/>
      <c r="OTT188" s="312"/>
      <c r="OTU188" s="312"/>
      <c r="OTV188" s="312"/>
      <c r="OTW188" s="312"/>
      <c r="OTX188" s="312"/>
      <c r="OTY188" s="312"/>
      <c r="OTZ188" s="312"/>
      <c r="OUA188" s="312"/>
      <c r="OUB188" s="312"/>
      <c r="OUC188" s="312"/>
      <c r="OUD188" s="312"/>
      <c r="OUE188" s="312"/>
      <c r="OUF188" s="312"/>
      <c r="OUG188" s="312"/>
      <c r="OUH188" s="312"/>
      <c r="OUI188" s="312"/>
      <c r="OUJ188" s="312"/>
      <c r="OUK188" s="312"/>
      <c r="OUL188" s="312"/>
      <c r="OUM188" s="312"/>
      <c r="OUN188" s="312"/>
      <c r="OUO188" s="312"/>
      <c r="OUP188" s="312"/>
      <c r="OUQ188" s="312"/>
      <c r="OUR188" s="312"/>
      <c r="OUS188" s="312"/>
      <c r="OUT188" s="312"/>
      <c r="OUU188" s="312"/>
      <c r="OUV188" s="312"/>
      <c r="OUW188" s="312"/>
      <c r="OUX188" s="312"/>
      <c r="OUY188" s="312"/>
      <c r="OUZ188" s="312"/>
      <c r="OVA188" s="312"/>
      <c r="OVB188" s="312"/>
      <c r="OVC188" s="312"/>
      <c r="OVD188" s="312"/>
      <c r="OVE188" s="312"/>
      <c r="OVF188" s="312"/>
      <c r="OVG188" s="312"/>
      <c r="OVH188" s="312"/>
      <c r="OVI188" s="312"/>
      <c r="OVJ188" s="312"/>
      <c r="OVK188" s="312"/>
      <c r="OVL188" s="312"/>
      <c r="OVM188" s="312"/>
      <c r="OVN188" s="312"/>
      <c r="OVO188" s="312"/>
      <c r="OVP188" s="312"/>
      <c r="OVQ188" s="312"/>
      <c r="OVR188" s="312"/>
      <c r="OVS188" s="312"/>
      <c r="OVT188" s="312"/>
      <c r="OVU188" s="312"/>
      <c r="OVV188" s="312"/>
      <c r="OVW188" s="312"/>
      <c r="OVX188" s="312"/>
      <c r="OVY188" s="312"/>
      <c r="OVZ188" s="312"/>
      <c r="OWA188" s="312"/>
      <c r="OWB188" s="312"/>
      <c r="OWC188" s="312"/>
      <c r="OWD188" s="312"/>
      <c r="OWE188" s="312"/>
      <c r="OWF188" s="312"/>
      <c r="OWG188" s="312"/>
      <c r="OWH188" s="312"/>
      <c r="OWI188" s="312"/>
      <c r="OWJ188" s="312"/>
      <c r="OWK188" s="312"/>
      <c r="OWL188" s="312"/>
      <c r="OWM188" s="312"/>
      <c r="OWN188" s="312"/>
      <c r="OWO188" s="312"/>
      <c r="OWP188" s="312"/>
      <c r="OWQ188" s="312"/>
      <c r="OWR188" s="312"/>
      <c r="OWS188" s="312"/>
      <c r="OWT188" s="312"/>
      <c r="OWU188" s="312"/>
      <c r="OWV188" s="312"/>
      <c r="OWW188" s="312"/>
      <c r="OWX188" s="312"/>
      <c r="OWY188" s="312"/>
      <c r="OWZ188" s="312"/>
      <c r="OXA188" s="312"/>
      <c r="OXB188" s="312"/>
      <c r="OXC188" s="312"/>
      <c r="OXD188" s="312"/>
      <c r="OXE188" s="312"/>
      <c r="OXF188" s="312"/>
      <c r="OXG188" s="312"/>
      <c r="OXH188" s="312"/>
      <c r="OXI188" s="312"/>
      <c r="OXJ188" s="312"/>
      <c r="OXK188" s="312"/>
      <c r="OXL188" s="312"/>
      <c r="OXM188" s="312"/>
      <c r="OXN188" s="312"/>
      <c r="OXO188" s="312"/>
      <c r="OXP188" s="312"/>
      <c r="OXQ188" s="312"/>
      <c r="OXR188" s="312"/>
      <c r="OXS188" s="312"/>
      <c r="OXT188" s="312"/>
      <c r="OXU188" s="312"/>
      <c r="OXV188" s="312"/>
      <c r="OXW188" s="312"/>
      <c r="OXX188" s="312"/>
      <c r="OXY188" s="312"/>
      <c r="OXZ188" s="312"/>
      <c r="OYA188" s="312"/>
      <c r="OYB188" s="312"/>
      <c r="OYC188" s="312"/>
      <c r="OYD188" s="312"/>
      <c r="OYE188" s="312"/>
      <c r="OYF188" s="312"/>
      <c r="OYG188" s="312"/>
      <c r="OYH188" s="312"/>
      <c r="OYI188" s="312"/>
      <c r="OYJ188" s="312"/>
      <c r="OYK188" s="312"/>
      <c r="OYL188" s="312"/>
      <c r="OYM188" s="312"/>
      <c r="OYN188" s="312"/>
      <c r="OYO188" s="312"/>
      <c r="OYP188" s="312"/>
      <c r="OYQ188" s="312"/>
      <c r="OYR188" s="312"/>
      <c r="OYS188" s="312"/>
      <c r="OYT188" s="312"/>
      <c r="OYU188" s="312"/>
      <c r="OYV188" s="312"/>
      <c r="OYW188" s="312"/>
      <c r="OYX188" s="312"/>
      <c r="OYY188" s="312"/>
      <c r="OYZ188" s="312"/>
      <c r="OZA188" s="312"/>
      <c r="OZB188" s="312"/>
      <c r="OZC188" s="312"/>
      <c r="OZD188" s="312"/>
      <c r="OZE188" s="312"/>
      <c r="OZF188" s="312"/>
      <c r="OZG188" s="312"/>
      <c r="OZH188" s="312"/>
      <c r="OZI188" s="312"/>
      <c r="OZJ188" s="312"/>
      <c r="OZK188" s="312"/>
      <c r="OZL188" s="312"/>
      <c r="OZM188" s="312"/>
      <c r="OZN188" s="312"/>
      <c r="OZO188" s="312"/>
      <c r="OZP188" s="312"/>
      <c r="OZQ188" s="312"/>
      <c r="OZR188" s="312"/>
      <c r="OZS188" s="312"/>
      <c r="OZT188" s="312"/>
      <c r="OZU188" s="312"/>
      <c r="OZV188" s="312"/>
      <c r="OZW188" s="312"/>
      <c r="OZX188" s="312"/>
      <c r="OZY188" s="312"/>
      <c r="OZZ188" s="312"/>
      <c r="PAA188" s="312"/>
      <c r="PAB188" s="312"/>
      <c r="PAC188" s="312"/>
      <c r="PAD188" s="312"/>
      <c r="PAE188" s="312"/>
      <c r="PAF188" s="312"/>
      <c r="PAG188" s="312"/>
      <c r="PAH188" s="312"/>
      <c r="PAI188" s="312"/>
      <c r="PAJ188" s="312"/>
      <c r="PAK188" s="312"/>
      <c r="PAL188" s="312"/>
      <c r="PAM188" s="312"/>
      <c r="PAN188" s="312"/>
      <c r="PAO188" s="312"/>
      <c r="PAP188" s="312"/>
      <c r="PAQ188" s="312"/>
      <c r="PAR188" s="312"/>
      <c r="PAS188" s="312"/>
      <c r="PAT188" s="312"/>
      <c r="PAU188" s="312"/>
      <c r="PAV188" s="312"/>
      <c r="PAW188" s="312"/>
      <c r="PAX188" s="312"/>
      <c r="PAY188" s="312"/>
      <c r="PAZ188" s="312"/>
      <c r="PBA188" s="312"/>
      <c r="PBB188" s="312"/>
      <c r="PBC188" s="312"/>
      <c r="PBD188" s="312"/>
      <c r="PBE188" s="312"/>
      <c r="PBF188" s="312"/>
      <c r="PBG188" s="312"/>
      <c r="PBH188" s="312"/>
      <c r="PBI188" s="312"/>
      <c r="PBJ188" s="312"/>
      <c r="PBK188" s="312"/>
      <c r="PBL188" s="312"/>
      <c r="PBM188" s="312"/>
      <c r="PBN188" s="312"/>
      <c r="PBO188" s="312"/>
      <c r="PBP188" s="312"/>
      <c r="PBQ188" s="312"/>
      <c r="PBR188" s="312"/>
      <c r="PBS188" s="312"/>
      <c r="PBT188" s="312"/>
      <c r="PBU188" s="312"/>
      <c r="PBV188" s="312"/>
      <c r="PBW188" s="312"/>
      <c r="PBX188" s="312"/>
      <c r="PBY188" s="312"/>
      <c r="PBZ188" s="312"/>
      <c r="PCA188" s="312"/>
      <c r="PCB188" s="312"/>
      <c r="PCC188" s="312"/>
      <c r="PCD188" s="312"/>
      <c r="PCE188" s="312"/>
      <c r="PCF188" s="312"/>
      <c r="PCG188" s="312"/>
      <c r="PCH188" s="312"/>
      <c r="PCI188" s="312"/>
      <c r="PCJ188" s="312"/>
      <c r="PCK188" s="312"/>
      <c r="PCL188" s="312"/>
      <c r="PCM188" s="312"/>
      <c r="PCN188" s="312"/>
      <c r="PCO188" s="312"/>
      <c r="PCP188" s="312"/>
      <c r="PCQ188" s="312"/>
      <c r="PCR188" s="312"/>
      <c r="PCS188" s="312"/>
      <c r="PCT188" s="312"/>
      <c r="PCU188" s="312"/>
      <c r="PCV188" s="312"/>
      <c r="PCW188" s="312"/>
      <c r="PCX188" s="312"/>
      <c r="PCY188" s="312"/>
      <c r="PCZ188" s="312"/>
      <c r="PDA188" s="312"/>
      <c r="PDB188" s="312"/>
      <c r="PDC188" s="312"/>
      <c r="PDD188" s="312"/>
      <c r="PDE188" s="312"/>
      <c r="PDF188" s="312"/>
      <c r="PDG188" s="312"/>
      <c r="PDH188" s="312"/>
      <c r="PDI188" s="312"/>
      <c r="PDJ188" s="312"/>
      <c r="PDK188" s="312"/>
      <c r="PDL188" s="312"/>
      <c r="PDM188" s="312"/>
      <c r="PDN188" s="312"/>
      <c r="PDO188" s="312"/>
      <c r="PDP188" s="312"/>
      <c r="PDQ188" s="312"/>
      <c r="PDR188" s="312"/>
      <c r="PDS188" s="312"/>
      <c r="PDT188" s="312"/>
      <c r="PDU188" s="312"/>
      <c r="PDV188" s="312"/>
      <c r="PDW188" s="312"/>
      <c r="PDX188" s="312"/>
      <c r="PDY188" s="312"/>
      <c r="PDZ188" s="312"/>
      <c r="PEA188" s="312"/>
      <c r="PEB188" s="312"/>
      <c r="PEC188" s="312"/>
      <c r="PED188" s="312"/>
      <c r="PEE188" s="312"/>
      <c r="PEF188" s="312"/>
      <c r="PEG188" s="312"/>
      <c r="PEH188" s="312"/>
      <c r="PEI188" s="312"/>
      <c r="PEJ188" s="312"/>
      <c r="PEK188" s="312"/>
      <c r="PEL188" s="312"/>
      <c r="PEM188" s="312"/>
      <c r="PEN188" s="312"/>
      <c r="PEO188" s="312"/>
      <c r="PEP188" s="312"/>
      <c r="PEQ188" s="312"/>
      <c r="PER188" s="312"/>
      <c r="PES188" s="312"/>
      <c r="PET188" s="312"/>
      <c r="PEU188" s="312"/>
      <c r="PEV188" s="312"/>
      <c r="PEW188" s="312"/>
      <c r="PEX188" s="312"/>
      <c r="PEY188" s="312"/>
      <c r="PEZ188" s="312"/>
      <c r="PFA188" s="312"/>
      <c r="PFB188" s="312"/>
      <c r="PFC188" s="312"/>
      <c r="PFD188" s="312"/>
      <c r="PFE188" s="312"/>
      <c r="PFF188" s="312"/>
      <c r="PFG188" s="312"/>
      <c r="PFH188" s="312"/>
      <c r="PFI188" s="312"/>
      <c r="PFJ188" s="312"/>
      <c r="PFK188" s="312"/>
      <c r="PFL188" s="312"/>
      <c r="PFM188" s="312"/>
      <c r="PFN188" s="312"/>
      <c r="PFO188" s="312"/>
      <c r="PFP188" s="312"/>
      <c r="PFQ188" s="312"/>
      <c r="PFR188" s="312"/>
      <c r="PFS188" s="312"/>
      <c r="PFT188" s="312"/>
      <c r="PFU188" s="312"/>
      <c r="PFV188" s="312"/>
      <c r="PFW188" s="312"/>
      <c r="PFX188" s="312"/>
      <c r="PFY188" s="312"/>
      <c r="PFZ188" s="312"/>
      <c r="PGA188" s="312"/>
      <c r="PGB188" s="312"/>
      <c r="PGC188" s="312"/>
      <c r="PGD188" s="312"/>
      <c r="PGE188" s="312"/>
      <c r="PGF188" s="312"/>
      <c r="PGG188" s="312"/>
      <c r="PGH188" s="312"/>
      <c r="PGI188" s="312"/>
      <c r="PGJ188" s="312"/>
      <c r="PGK188" s="312"/>
      <c r="PGL188" s="312"/>
      <c r="PGM188" s="312"/>
      <c r="PGN188" s="312"/>
      <c r="PGO188" s="312"/>
      <c r="PGP188" s="312"/>
      <c r="PGQ188" s="312"/>
      <c r="PGR188" s="312"/>
      <c r="PGS188" s="312"/>
      <c r="PGT188" s="312"/>
      <c r="PGU188" s="312"/>
      <c r="PGV188" s="312"/>
      <c r="PGW188" s="312"/>
      <c r="PGX188" s="312"/>
      <c r="PGY188" s="312"/>
      <c r="PGZ188" s="312"/>
      <c r="PHA188" s="312"/>
      <c r="PHB188" s="312"/>
      <c r="PHC188" s="312"/>
      <c r="PHD188" s="312"/>
      <c r="PHE188" s="312"/>
      <c r="PHF188" s="312"/>
      <c r="PHG188" s="312"/>
      <c r="PHH188" s="312"/>
      <c r="PHI188" s="312"/>
      <c r="PHJ188" s="312"/>
      <c r="PHK188" s="312"/>
      <c r="PHL188" s="312"/>
      <c r="PHM188" s="312"/>
      <c r="PHN188" s="312"/>
      <c r="PHO188" s="312"/>
      <c r="PHP188" s="312"/>
      <c r="PHQ188" s="312"/>
      <c r="PHR188" s="312"/>
      <c r="PHS188" s="312"/>
      <c r="PHT188" s="312"/>
      <c r="PHU188" s="312"/>
      <c r="PHV188" s="312"/>
      <c r="PHW188" s="312"/>
      <c r="PHX188" s="312"/>
      <c r="PHY188" s="312"/>
      <c r="PHZ188" s="312"/>
      <c r="PIA188" s="312"/>
      <c r="PIB188" s="312"/>
      <c r="PIC188" s="312"/>
      <c r="PID188" s="312"/>
      <c r="PIE188" s="312"/>
      <c r="PIF188" s="312"/>
      <c r="PIG188" s="312"/>
      <c r="PIH188" s="312"/>
      <c r="PII188" s="312"/>
      <c r="PIJ188" s="312"/>
      <c r="PIK188" s="312"/>
      <c r="PIL188" s="312"/>
      <c r="PIM188" s="312"/>
      <c r="PIN188" s="312"/>
      <c r="PIO188" s="312"/>
      <c r="PIP188" s="312"/>
      <c r="PIQ188" s="312"/>
      <c r="PIR188" s="312"/>
      <c r="PIS188" s="312"/>
      <c r="PIT188" s="312"/>
      <c r="PIU188" s="312"/>
      <c r="PIV188" s="312"/>
      <c r="PIW188" s="312"/>
      <c r="PIX188" s="312"/>
      <c r="PIY188" s="312"/>
      <c r="PIZ188" s="312"/>
      <c r="PJA188" s="312"/>
      <c r="PJB188" s="312"/>
      <c r="PJC188" s="312"/>
      <c r="PJD188" s="312"/>
      <c r="PJE188" s="312"/>
      <c r="PJF188" s="312"/>
      <c r="PJG188" s="312"/>
      <c r="PJH188" s="312"/>
      <c r="PJI188" s="312"/>
      <c r="PJJ188" s="312"/>
      <c r="PJK188" s="312"/>
      <c r="PJL188" s="312"/>
      <c r="PJM188" s="312"/>
      <c r="PJN188" s="312"/>
      <c r="PJO188" s="312"/>
      <c r="PJP188" s="312"/>
      <c r="PJQ188" s="312"/>
      <c r="PJR188" s="312"/>
      <c r="PJS188" s="312"/>
      <c r="PJT188" s="312"/>
      <c r="PJU188" s="312"/>
      <c r="PJV188" s="312"/>
      <c r="PJW188" s="312"/>
      <c r="PJX188" s="312"/>
      <c r="PJY188" s="312"/>
      <c r="PJZ188" s="312"/>
      <c r="PKA188" s="312"/>
      <c r="PKB188" s="312"/>
      <c r="PKC188" s="312"/>
      <c r="PKD188" s="312"/>
      <c r="PKE188" s="312"/>
      <c r="PKF188" s="312"/>
      <c r="PKG188" s="312"/>
      <c r="PKH188" s="312"/>
      <c r="PKI188" s="312"/>
      <c r="PKJ188" s="312"/>
      <c r="PKK188" s="312"/>
      <c r="PKL188" s="312"/>
      <c r="PKM188" s="312"/>
      <c r="PKN188" s="312"/>
      <c r="PKO188" s="312"/>
      <c r="PKP188" s="312"/>
      <c r="PKQ188" s="312"/>
      <c r="PKR188" s="312"/>
      <c r="PKS188" s="312"/>
      <c r="PKT188" s="312"/>
      <c r="PKU188" s="312"/>
      <c r="PKV188" s="312"/>
      <c r="PKW188" s="312"/>
      <c r="PKX188" s="312"/>
      <c r="PKY188" s="312"/>
      <c r="PKZ188" s="312"/>
      <c r="PLA188" s="312"/>
      <c r="PLB188" s="312"/>
      <c r="PLC188" s="312"/>
      <c r="PLD188" s="312"/>
      <c r="PLE188" s="312"/>
      <c r="PLF188" s="312"/>
      <c r="PLG188" s="312"/>
      <c r="PLH188" s="312"/>
      <c r="PLI188" s="312"/>
      <c r="PLJ188" s="312"/>
      <c r="PLK188" s="312"/>
      <c r="PLL188" s="312"/>
      <c r="PLM188" s="312"/>
      <c r="PLN188" s="312"/>
      <c r="PLO188" s="312"/>
      <c r="PLP188" s="312"/>
      <c r="PLQ188" s="312"/>
      <c r="PLR188" s="312"/>
      <c r="PLS188" s="312"/>
      <c r="PLT188" s="312"/>
      <c r="PLU188" s="312"/>
      <c r="PLV188" s="312"/>
      <c r="PLW188" s="312"/>
      <c r="PLX188" s="312"/>
      <c r="PLY188" s="312"/>
      <c r="PLZ188" s="312"/>
      <c r="PMA188" s="312"/>
      <c r="PMB188" s="312"/>
      <c r="PMC188" s="312"/>
      <c r="PMD188" s="312"/>
      <c r="PME188" s="312"/>
      <c r="PMF188" s="312"/>
      <c r="PMG188" s="312"/>
      <c r="PMH188" s="312"/>
      <c r="PMI188" s="312"/>
      <c r="PMJ188" s="312"/>
      <c r="PMK188" s="312"/>
      <c r="PML188" s="312"/>
      <c r="PMM188" s="312"/>
      <c r="PMN188" s="312"/>
      <c r="PMO188" s="312"/>
      <c r="PMP188" s="312"/>
      <c r="PMQ188" s="312"/>
      <c r="PMR188" s="312"/>
      <c r="PMS188" s="312"/>
      <c r="PMT188" s="312"/>
      <c r="PMU188" s="312"/>
      <c r="PMV188" s="312"/>
      <c r="PMW188" s="312"/>
      <c r="PMX188" s="312"/>
      <c r="PMY188" s="312"/>
      <c r="PMZ188" s="312"/>
      <c r="PNA188" s="312"/>
      <c r="PNB188" s="312"/>
      <c r="PNC188" s="312"/>
      <c r="PND188" s="312"/>
      <c r="PNE188" s="312"/>
      <c r="PNF188" s="312"/>
      <c r="PNG188" s="312"/>
      <c r="PNH188" s="312"/>
      <c r="PNI188" s="312"/>
      <c r="PNJ188" s="312"/>
      <c r="PNK188" s="312"/>
      <c r="PNL188" s="312"/>
      <c r="PNM188" s="312"/>
      <c r="PNN188" s="312"/>
      <c r="PNO188" s="312"/>
      <c r="PNP188" s="312"/>
      <c r="PNQ188" s="312"/>
      <c r="PNR188" s="312"/>
      <c r="PNS188" s="312"/>
      <c r="PNT188" s="312"/>
      <c r="PNU188" s="312"/>
      <c r="PNV188" s="312"/>
      <c r="PNW188" s="312"/>
      <c r="PNX188" s="312"/>
      <c r="PNY188" s="312"/>
      <c r="PNZ188" s="312"/>
      <c r="POA188" s="312"/>
      <c r="POB188" s="312"/>
      <c r="POC188" s="312"/>
      <c r="POD188" s="312"/>
      <c r="POE188" s="312"/>
      <c r="POF188" s="312"/>
      <c r="POG188" s="312"/>
      <c r="POH188" s="312"/>
      <c r="POI188" s="312"/>
      <c r="POJ188" s="312"/>
      <c r="POK188" s="312"/>
      <c r="POL188" s="312"/>
      <c r="POM188" s="312"/>
      <c r="PON188" s="312"/>
      <c r="POO188" s="312"/>
      <c r="POP188" s="312"/>
      <c r="POQ188" s="312"/>
      <c r="POR188" s="312"/>
      <c r="POS188" s="312"/>
      <c r="POT188" s="312"/>
      <c r="POU188" s="312"/>
      <c r="POV188" s="312"/>
      <c r="POW188" s="312"/>
      <c r="POX188" s="312"/>
      <c r="POY188" s="312"/>
      <c r="POZ188" s="312"/>
      <c r="PPA188" s="312"/>
      <c r="PPB188" s="312"/>
      <c r="PPC188" s="312"/>
      <c r="PPD188" s="312"/>
      <c r="PPE188" s="312"/>
      <c r="PPF188" s="312"/>
      <c r="PPG188" s="312"/>
      <c r="PPH188" s="312"/>
      <c r="PPI188" s="312"/>
      <c r="PPJ188" s="312"/>
      <c r="PPK188" s="312"/>
      <c r="PPL188" s="312"/>
      <c r="PPM188" s="312"/>
      <c r="PPN188" s="312"/>
      <c r="PPO188" s="312"/>
      <c r="PPP188" s="312"/>
      <c r="PPQ188" s="312"/>
      <c r="PPR188" s="312"/>
      <c r="PPS188" s="312"/>
      <c r="PPT188" s="312"/>
      <c r="PPU188" s="312"/>
      <c r="PPV188" s="312"/>
      <c r="PPW188" s="312"/>
      <c r="PPX188" s="312"/>
      <c r="PPY188" s="312"/>
      <c r="PPZ188" s="312"/>
      <c r="PQA188" s="312"/>
      <c r="PQB188" s="312"/>
      <c r="PQC188" s="312"/>
      <c r="PQD188" s="312"/>
      <c r="PQE188" s="312"/>
      <c r="PQF188" s="312"/>
      <c r="PQG188" s="312"/>
      <c r="PQH188" s="312"/>
      <c r="PQI188" s="312"/>
      <c r="PQJ188" s="312"/>
      <c r="PQK188" s="312"/>
      <c r="PQL188" s="312"/>
      <c r="PQM188" s="312"/>
      <c r="PQN188" s="312"/>
      <c r="PQO188" s="312"/>
      <c r="PQP188" s="312"/>
      <c r="PQQ188" s="312"/>
      <c r="PQR188" s="312"/>
      <c r="PQS188" s="312"/>
      <c r="PQT188" s="312"/>
      <c r="PQU188" s="312"/>
      <c r="PQV188" s="312"/>
      <c r="PQW188" s="312"/>
      <c r="PQX188" s="312"/>
      <c r="PQY188" s="312"/>
      <c r="PQZ188" s="312"/>
      <c r="PRA188" s="312"/>
      <c r="PRB188" s="312"/>
      <c r="PRC188" s="312"/>
      <c r="PRD188" s="312"/>
      <c r="PRE188" s="312"/>
      <c r="PRF188" s="312"/>
      <c r="PRG188" s="312"/>
      <c r="PRH188" s="312"/>
      <c r="PRI188" s="312"/>
      <c r="PRJ188" s="312"/>
      <c r="PRK188" s="312"/>
      <c r="PRL188" s="312"/>
      <c r="PRM188" s="312"/>
      <c r="PRN188" s="312"/>
      <c r="PRO188" s="312"/>
      <c r="PRP188" s="312"/>
      <c r="PRQ188" s="312"/>
      <c r="PRR188" s="312"/>
      <c r="PRS188" s="312"/>
      <c r="PRT188" s="312"/>
      <c r="PRU188" s="312"/>
      <c r="PRV188" s="312"/>
      <c r="PRW188" s="312"/>
      <c r="PRX188" s="312"/>
      <c r="PRY188" s="312"/>
      <c r="PRZ188" s="312"/>
      <c r="PSA188" s="312"/>
      <c r="PSB188" s="312"/>
      <c r="PSC188" s="312"/>
      <c r="PSD188" s="312"/>
      <c r="PSE188" s="312"/>
      <c r="PSF188" s="312"/>
      <c r="PSG188" s="312"/>
      <c r="PSH188" s="312"/>
      <c r="PSI188" s="312"/>
      <c r="PSJ188" s="312"/>
      <c r="PSK188" s="312"/>
      <c r="PSL188" s="312"/>
      <c r="PSM188" s="312"/>
      <c r="PSN188" s="312"/>
      <c r="PSO188" s="312"/>
      <c r="PSP188" s="312"/>
      <c r="PSQ188" s="312"/>
      <c r="PSR188" s="312"/>
      <c r="PSS188" s="312"/>
      <c r="PST188" s="312"/>
      <c r="PSU188" s="312"/>
      <c r="PSV188" s="312"/>
      <c r="PSW188" s="312"/>
      <c r="PSX188" s="312"/>
      <c r="PSY188" s="312"/>
      <c r="PSZ188" s="312"/>
      <c r="PTA188" s="312"/>
      <c r="PTB188" s="312"/>
      <c r="PTC188" s="312"/>
      <c r="PTD188" s="312"/>
      <c r="PTE188" s="312"/>
      <c r="PTF188" s="312"/>
      <c r="PTG188" s="312"/>
      <c r="PTH188" s="312"/>
      <c r="PTI188" s="312"/>
      <c r="PTJ188" s="312"/>
      <c r="PTK188" s="312"/>
      <c r="PTL188" s="312"/>
      <c r="PTM188" s="312"/>
      <c r="PTN188" s="312"/>
      <c r="PTO188" s="312"/>
      <c r="PTP188" s="312"/>
      <c r="PTQ188" s="312"/>
      <c r="PTR188" s="312"/>
      <c r="PTS188" s="312"/>
      <c r="PTT188" s="312"/>
      <c r="PTU188" s="312"/>
      <c r="PTV188" s="312"/>
      <c r="PTW188" s="312"/>
      <c r="PTX188" s="312"/>
      <c r="PTY188" s="312"/>
      <c r="PTZ188" s="312"/>
      <c r="PUA188" s="312"/>
      <c r="PUB188" s="312"/>
      <c r="PUC188" s="312"/>
      <c r="PUD188" s="312"/>
      <c r="PUE188" s="312"/>
      <c r="PUF188" s="312"/>
      <c r="PUG188" s="312"/>
      <c r="PUH188" s="312"/>
      <c r="PUI188" s="312"/>
      <c r="PUJ188" s="312"/>
      <c r="PUK188" s="312"/>
      <c r="PUL188" s="312"/>
      <c r="PUM188" s="312"/>
      <c r="PUN188" s="312"/>
      <c r="PUO188" s="312"/>
      <c r="PUP188" s="312"/>
      <c r="PUQ188" s="312"/>
      <c r="PUR188" s="312"/>
      <c r="PUS188" s="312"/>
      <c r="PUT188" s="312"/>
      <c r="PUU188" s="312"/>
      <c r="PUV188" s="312"/>
      <c r="PUW188" s="312"/>
      <c r="PUX188" s="312"/>
      <c r="PUY188" s="312"/>
      <c r="PUZ188" s="312"/>
      <c r="PVA188" s="312"/>
      <c r="PVB188" s="312"/>
      <c r="PVC188" s="312"/>
      <c r="PVD188" s="312"/>
      <c r="PVE188" s="312"/>
      <c r="PVF188" s="312"/>
      <c r="PVG188" s="312"/>
      <c r="PVH188" s="312"/>
      <c r="PVI188" s="312"/>
      <c r="PVJ188" s="312"/>
      <c r="PVK188" s="312"/>
      <c r="PVL188" s="312"/>
      <c r="PVM188" s="312"/>
      <c r="PVN188" s="312"/>
      <c r="PVO188" s="312"/>
      <c r="PVP188" s="312"/>
      <c r="PVQ188" s="312"/>
      <c r="PVR188" s="312"/>
      <c r="PVS188" s="312"/>
      <c r="PVT188" s="312"/>
      <c r="PVU188" s="312"/>
      <c r="PVV188" s="312"/>
      <c r="PVW188" s="312"/>
      <c r="PVX188" s="312"/>
      <c r="PVY188" s="312"/>
      <c r="PVZ188" s="312"/>
      <c r="PWA188" s="312"/>
      <c r="PWB188" s="312"/>
      <c r="PWC188" s="312"/>
      <c r="PWD188" s="312"/>
      <c r="PWE188" s="312"/>
      <c r="PWF188" s="312"/>
      <c r="PWG188" s="312"/>
      <c r="PWH188" s="312"/>
      <c r="PWI188" s="312"/>
      <c r="PWJ188" s="312"/>
      <c r="PWK188" s="312"/>
      <c r="PWL188" s="312"/>
      <c r="PWM188" s="312"/>
      <c r="PWN188" s="312"/>
      <c r="PWO188" s="312"/>
      <c r="PWP188" s="312"/>
      <c r="PWQ188" s="312"/>
      <c r="PWR188" s="312"/>
      <c r="PWS188" s="312"/>
      <c r="PWT188" s="312"/>
      <c r="PWU188" s="312"/>
      <c r="PWV188" s="312"/>
      <c r="PWW188" s="312"/>
      <c r="PWX188" s="312"/>
      <c r="PWY188" s="312"/>
      <c r="PWZ188" s="312"/>
      <c r="PXA188" s="312"/>
      <c r="PXB188" s="312"/>
      <c r="PXC188" s="312"/>
      <c r="PXD188" s="312"/>
      <c r="PXE188" s="312"/>
      <c r="PXF188" s="312"/>
      <c r="PXG188" s="312"/>
      <c r="PXH188" s="312"/>
      <c r="PXI188" s="312"/>
      <c r="PXJ188" s="312"/>
      <c r="PXK188" s="312"/>
      <c r="PXL188" s="312"/>
      <c r="PXM188" s="312"/>
      <c r="PXN188" s="312"/>
      <c r="PXO188" s="312"/>
      <c r="PXP188" s="312"/>
      <c r="PXQ188" s="312"/>
      <c r="PXR188" s="312"/>
      <c r="PXS188" s="312"/>
      <c r="PXT188" s="312"/>
      <c r="PXU188" s="312"/>
      <c r="PXV188" s="312"/>
      <c r="PXW188" s="312"/>
      <c r="PXX188" s="312"/>
      <c r="PXY188" s="312"/>
      <c r="PXZ188" s="312"/>
      <c r="PYA188" s="312"/>
      <c r="PYB188" s="312"/>
      <c r="PYC188" s="312"/>
      <c r="PYD188" s="312"/>
      <c r="PYE188" s="312"/>
      <c r="PYF188" s="312"/>
      <c r="PYG188" s="312"/>
      <c r="PYH188" s="312"/>
      <c r="PYI188" s="312"/>
      <c r="PYJ188" s="312"/>
      <c r="PYK188" s="312"/>
      <c r="PYL188" s="312"/>
      <c r="PYM188" s="312"/>
      <c r="PYN188" s="312"/>
      <c r="PYO188" s="312"/>
      <c r="PYP188" s="312"/>
      <c r="PYQ188" s="312"/>
      <c r="PYR188" s="312"/>
      <c r="PYS188" s="312"/>
      <c r="PYT188" s="312"/>
      <c r="PYU188" s="312"/>
      <c r="PYV188" s="312"/>
      <c r="PYW188" s="312"/>
      <c r="PYX188" s="312"/>
      <c r="PYY188" s="312"/>
      <c r="PYZ188" s="312"/>
      <c r="PZA188" s="312"/>
      <c r="PZB188" s="312"/>
      <c r="PZC188" s="312"/>
      <c r="PZD188" s="312"/>
      <c r="PZE188" s="312"/>
      <c r="PZF188" s="312"/>
      <c r="PZG188" s="312"/>
      <c r="PZH188" s="312"/>
      <c r="PZI188" s="312"/>
      <c r="PZJ188" s="312"/>
      <c r="PZK188" s="312"/>
      <c r="PZL188" s="312"/>
      <c r="PZM188" s="312"/>
      <c r="PZN188" s="312"/>
      <c r="PZO188" s="312"/>
      <c r="PZP188" s="312"/>
      <c r="PZQ188" s="312"/>
      <c r="PZR188" s="312"/>
      <c r="PZS188" s="312"/>
      <c r="PZT188" s="312"/>
      <c r="PZU188" s="312"/>
      <c r="PZV188" s="312"/>
      <c r="PZW188" s="312"/>
      <c r="PZX188" s="312"/>
      <c r="PZY188" s="312"/>
      <c r="PZZ188" s="312"/>
      <c r="QAA188" s="312"/>
      <c r="QAB188" s="312"/>
      <c r="QAC188" s="312"/>
      <c r="QAD188" s="312"/>
      <c r="QAE188" s="312"/>
      <c r="QAF188" s="312"/>
      <c r="QAG188" s="312"/>
      <c r="QAH188" s="312"/>
      <c r="QAI188" s="312"/>
      <c r="QAJ188" s="312"/>
      <c r="QAK188" s="312"/>
      <c r="QAL188" s="312"/>
      <c r="QAM188" s="312"/>
      <c r="QAN188" s="312"/>
      <c r="QAO188" s="312"/>
      <c r="QAP188" s="312"/>
      <c r="QAQ188" s="312"/>
      <c r="QAR188" s="312"/>
      <c r="QAS188" s="312"/>
      <c r="QAT188" s="312"/>
      <c r="QAU188" s="312"/>
      <c r="QAV188" s="312"/>
      <c r="QAW188" s="312"/>
      <c r="QAX188" s="312"/>
      <c r="QAY188" s="312"/>
      <c r="QAZ188" s="312"/>
      <c r="QBA188" s="312"/>
      <c r="QBB188" s="312"/>
      <c r="QBC188" s="312"/>
      <c r="QBD188" s="312"/>
      <c r="QBE188" s="312"/>
      <c r="QBF188" s="312"/>
      <c r="QBG188" s="312"/>
      <c r="QBH188" s="312"/>
      <c r="QBI188" s="312"/>
      <c r="QBJ188" s="312"/>
      <c r="QBK188" s="312"/>
      <c r="QBL188" s="312"/>
      <c r="QBM188" s="312"/>
      <c r="QBN188" s="312"/>
      <c r="QBO188" s="312"/>
      <c r="QBP188" s="312"/>
      <c r="QBQ188" s="312"/>
      <c r="QBR188" s="312"/>
      <c r="QBS188" s="312"/>
      <c r="QBT188" s="312"/>
      <c r="QBU188" s="312"/>
      <c r="QBV188" s="312"/>
      <c r="QBW188" s="312"/>
      <c r="QBX188" s="312"/>
      <c r="QBY188" s="312"/>
      <c r="QBZ188" s="312"/>
      <c r="QCA188" s="312"/>
      <c r="QCB188" s="312"/>
      <c r="QCC188" s="312"/>
      <c r="QCD188" s="312"/>
      <c r="QCE188" s="312"/>
      <c r="QCF188" s="312"/>
      <c r="QCG188" s="312"/>
      <c r="QCH188" s="312"/>
      <c r="QCI188" s="312"/>
      <c r="QCJ188" s="312"/>
      <c r="QCK188" s="312"/>
      <c r="QCL188" s="312"/>
      <c r="QCM188" s="312"/>
      <c r="QCN188" s="312"/>
      <c r="QCO188" s="312"/>
      <c r="QCP188" s="312"/>
      <c r="QCQ188" s="312"/>
      <c r="QCR188" s="312"/>
      <c r="QCS188" s="312"/>
      <c r="QCT188" s="312"/>
      <c r="QCU188" s="312"/>
      <c r="QCV188" s="312"/>
      <c r="QCW188" s="312"/>
      <c r="QCX188" s="312"/>
      <c r="QCY188" s="312"/>
      <c r="QCZ188" s="312"/>
      <c r="QDA188" s="312"/>
      <c r="QDB188" s="312"/>
      <c r="QDC188" s="312"/>
      <c r="QDD188" s="312"/>
      <c r="QDE188" s="312"/>
      <c r="QDF188" s="312"/>
      <c r="QDG188" s="312"/>
      <c r="QDH188" s="312"/>
      <c r="QDI188" s="312"/>
      <c r="QDJ188" s="312"/>
      <c r="QDK188" s="312"/>
      <c r="QDL188" s="312"/>
      <c r="QDM188" s="312"/>
      <c r="QDN188" s="312"/>
      <c r="QDO188" s="312"/>
      <c r="QDP188" s="312"/>
      <c r="QDQ188" s="312"/>
      <c r="QDR188" s="312"/>
      <c r="QDS188" s="312"/>
      <c r="QDT188" s="312"/>
      <c r="QDU188" s="312"/>
      <c r="QDV188" s="312"/>
      <c r="QDW188" s="312"/>
      <c r="QDX188" s="312"/>
      <c r="QDY188" s="312"/>
      <c r="QDZ188" s="312"/>
      <c r="QEA188" s="312"/>
      <c r="QEB188" s="312"/>
      <c r="QEC188" s="312"/>
      <c r="QED188" s="312"/>
      <c r="QEE188" s="312"/>
      <c r="QEF188" s="312"/>
      <c r="QEG188" s="312"/>
      <c r="QEH188" s="312"/>
      <c r="QEI188" s="312"/>
      <c r="QEJ188" s="312"/>
      <c r="QEK188" s="312"/>
      <c r="QEL188" s="312"/>
      <c r="QEM188" s="312"/>
      <c r="QEN188" s="312"/>
      <c r="QEO188" s="312"/>
      <c r="QEP188" s="312"/>
      <c r="QEQ188" s="312"/>
      <c r="QER188" s="312"/>
      <c r="QES188" s="312"/>
      <c r="QET188" s="312"/>
      <c r="QEU188" s="312"/>
      <c r="QEV188" s="312"/>
      <c r="QEW188" s="312"/>
      <c r="QEX188" s="312"/>
      <c r="QEY188" s="312"/>
      <c r="QEZ188" s="312"/>
      <c r="QFA188" s="312"/>
      <c r="QFB188" s="312"/>
      <c r="QFC188" s="312"/>
      <c r="QFD188" s="312"/>
      <c r="QFE188" s="312"/>
      <c r="QFF188" s="312"/>
      <c r="QFG188" s="312"/>
      <c r="QFH188" s="312"/>
      <c r="QFI188" s="312"/>
      <c r="QFJ188" s="312"/>
      <c r="QFK188" s="312"/>
      <c r="QFL188" s="312"/>
      <c r="QFM188" s="312"/>
      <c r="QFN188" s="312"/>
      <c r="QFO188" s="312"/>
      <c r="QFP188" s="312"/>
      <c r="QFQ188" s="312"/>
      <c r="QFR188" s="312"/>
      <c r="QFS188" s="312"/>
      <c r="QFT188" s="312"/>
      <c r="QFU188" s="312"/>
      <c r="QFV188" s="312"/>
      <c r="QFW188" s="312"/>
      <c r="QFX188" s="312"/>
      <c r="QFY188" s="312"/>
      <c r="QFZ188" s="312"/>
      <c r="QGA188" s="312"/>
      <c r="QGB188" s="312"/>
      <c r="QGC188" s="312"/>
      <c r="QGD188" s="312"/>
      <c r="QGE188" s="312"/>
      <c r="QGF188" s="312"/>
      <c r="QGG188" s="312"/>
      <c r="QGH188" s="312"/>
      <c r="QGI188" s="312"/>
      <c r="QGJ188" s="312"/>
      <c r="QGK188" s="312"/>
      <c r="QGL188" s="312"/>
      <c r="QGM188" s="312"/>
      <c r="QGN188" s="312"/>
      <c r="QGO188" s="312"/>
      <c r="QGP188" s="312"/>
      <c r="QGQ188" s="312"/>
      <c r="QGR188" s="312"/>
      <c r="QGS188" s="312"/>
      <c r="QGT188" s="312"/>
      <c r="QGU188" s="312"/>
      <c r="QGV188" s="312"/>
      <c r="QGW188" s="312"/>
      <c r="QGX188" s="312"/>
      <c r="QGY188" s="312"/>
      <c r="QGZ188" s="312"/>
      <c r="QHA188" s="312"/>
      <c r="QHB188" s="312"/>
      <c r="QHC188" s="312"/>
      <c r="QHD188" s="312"/>
      <c r="QHE188" s="312"/>
      <c r="QHF188" s="312"/>
      <c r="QHG188" s="312"/>
      <c r="QHH188" s="312"/>
      <c r="QHI188" s="312"/>
      <c r="QHJ188" s="312"/>
      <c r="QHK188" s="312"/>
      <c r="QHL188" s="312"/>
      <c r="QHM188" s="312"/>
      <c r="QHN188" s="312"/>
      <c r="QHO188" s="312"/>
      <c r="QHP188" s="312"/>
      <c r="QHQ188" s="312"/>
      <c r="QHR188" s="312"/>
      <c r="QHS188" s="312"/>
      <c r="QHT188" s="312"/>
      <c r="QHU188" s="312"/>
      <c r="QHV188" s="312"/>
      <c r="QHW188" s="312"/>
      <c r="QHX188" s="312"/>
      <c r="QHY188" s="312"/>
      <c r="QHZ188" s="312"/>
      <c r="QIA188" s="312"/>
      <c r="QIB188" s="312"/>
      <c r="QIC188" s="312"/>
      <c r="QID188" s="312"/>
      <c r="QIE188" s="312"/>
      <c r="QIF188" s="312"/>
      <c r="QIG188" s="312"/>
      <c r="QIH188" s="312"/>
      <c r="QII188" s="312"/>
      <c r="QIJ188" s="312"/>
      <c r="QIK188" s="312"/>
      <c r="QIL188" s="312"/>
      <c r="QIM188" s="312"/>
      <c r="QIN188" s="312"/>
      <c r="QIO188" s="312"/>
      <c r="QIP188" s="312"/>
      <c r="QIQ188" s="312"/>
      <c r="QIR188" s="312"/>
      <c r="QIS188" s="312"/>
      <c r="QIT188" s="312"/>
      <c r="QIU188" s="312"/>
      <c r="QIV188" s="312"/>
      <c r="QIW188" s="312"/>
      <c r="QIX188" s="312"/>
      <c r="QIY188" s="312"/>
      <c r="QIZ188" s="312"/>
      <c r="QJA188" s="312"/>
      <c r="QJB188" s="312"/>
      <c r="QJC188" s="312"/>
      <c r="QJD188" s="312"/>
      <c r="QJE188" s="312"/>
      <c r="QJF188" s="312"/>
      <c r="QJG188" s="312"/>
      <c r="QJH188" s="312"/>
      <c r="QJI188" s="312"/>
      <c r="QJJ188" s="312"/>
      <c r="QJK188" s="312"/>
      <c r="QJL188" s="312"/>
      <c r="QJM188" s="312"/>
      <c r="QJN188" s="312"/>
      <c r="QJO188" s="312"/>
      <c r="QJP188" s="312"/>
      <c r="QJQ188" s="312"/>
      <c r="QJR188" s="312"/>
      <c r="QJS188" s="312"/>
      <c r="QJT188" s="312"/>
      <c r="QJU188" s="312"/>
      <c r="QJV188" s="312"/>
      <c r="QJW188" s="312"/>
      <c r="QJX188" s="312"/>
      <c r="QJY188" s="312"/>
      <c r="QJZ188" s="312"/>
      <c r="QKA188" s="312"/>
      <c r="QKB188" s="312"/>
      <c r="QKC188" s="312"/>
      <c r="QKD188" s="312"/>
      <c r="QKE188" s="312"/>
      <c r="QKF188" s="312"/>
      <c r="QKG188" s="312"/>
      <c r="QKH188" s="312"/>
      <c r="QKI188" s="312"/>
      <c r="QKJ188" s="312"/>
      <c r="QKK188" s="312"/>
      <c r="QKL188" s="312"/>
      <c r="QKM188" s="312"/>
      <c r="QKN188" s="312"/>
      <c r="QKO188" s="312"/>
      <c r="QKP188" s="312"/>
      <c r="QKQ188" s="312"/>
      <c r="QKR188" s="312"/>
      <c r="QKS188" s="312"/>
      <c r="QKT188" s="312"/>
      <c r="QKU188" s="312"/>
      <c r="QKV188" s="312"/>
      <c r="QKW188" s="312"/>
      <c r="QKX188" s="312"/>
      <c r="QKY188" s="312"/>
      <c r="QKZ188" s="312"/>
      <c r="QLA188" s="312"/>
      <c r="QLB188" s="312"/>
      <c r="QLC188" s="312"/>
      <c r="QLD188" s="312"/>
      <c r="QLE188" s="312"/>
      <c r="QLF188" s="312"/>
      <c r="QLG188" s="312"/>
      <c r="QLH188" s="312"/>
      <c r="QLI188" s="312"/>
      <c r="QLJ188" s="312"/>
      <c r="QLK188" s="312"/>
      <c r="QLL188" s="312"/>
      <c r="QLM188" s="312"/>
      <c r="QLN188" s="312"/>
      <c r="QLO188" s="312"/>
      <c r="QLP188" s="312"/>
      <c r="QLQ188" s="312"/>
      <c r="QLR188" s="312"/>
      <c r="QLS188" s="312"/>
      <c r="QLT188" s="312"/>
      <c r="QLU188" s="312"/>
      <c r="QLV188" s="312"/>
      <c r="QLW188" s="312"/>
      <c r="QLX188" s="312"/>
      <c r="QLY188" s="312"/>
      <c r="QLZ188" s="312"/>
      <c r="QMA188" s="312"/>
      <c r="QMB188" s="312"/>
      <c r="QMC188" s="312"/>
      <c r="QMD188" s="312"/>
      <c r="QME188" s="312"/>
      <c r="QMF188" s="312"/>
      <c r="QMG188" s="312"/>
      <c r="QMH188" s="312"/>
      <c r="QMI188" s="312"/>
      <c r="QMJ188" s="312"/>
      <c r="QMK188" s="312"/>
      <c r="QML188" s="312"/>
      <c r="QMM188" s="312"/>
      <c r="QMN188" s="312"/>
      <c r="QMO188" s="312"/>
      <c r="QMP188" s="312"/>
      <c r="QMQ188" s="312"/>
      <c r="QMR188" s="312"/>
      <c r="QMS188" s="312"/>
      <c r="QMT188" s="312"/>
      <c r="QMU188" s="312"/>
      <c r="QMV188" s="312"/>
      <c r="QMW188" s="312"/>
      <c r="QMX188" s="312"/>
      <c r="QMY188" s="312"/>
      <c r="QMZ188" s="312"/>
      <c r="QNA188" s="312"/>
      <c r="QNB188" s="312"/>
      <c r="QNC188" s="312"/>
      <c r="QND188" s="312"/>
      <c r="QNE188" s="312"/>
      <c r="QNF188" s="312"/>
      <c r="QNG188" s="312"/>
      <c r="QNH188" s="312"/>
      <c r="QNI188" s="312"/>
      <c r="QNJ188" s="312"/>
      <c r="QNK188" s="312"/>
      <c r="QNL188" s="312"/>
      <c r="QNM188" s="312"/>
      <c r="QNN188" s="312"/>
      <c r="QNO188" s="312"/>
      <c r="QNP188" s="312"/>
      <c r="QNQ188" s="312"/>
      <c r="QNR188" s="312"/>
      <c r="QNS188" s="312"/>
      <c r="QNT188" s="312"/>
      <c r="QNU188" s="312"/>
      <c r="QNV188" s="312"/>
      <c r="QNW188" s="312"/>
      <c r="QNX188" s="312"/>
      <c r="QNY188" s="312"/>
      <c r="QNZ188" s="312"/>
      <c r="QOA188" s="312"/>
      <c r="QOB188" s="312"/>
      <c r="QOC188" s="312"/>
      <c r="QOD188" s="312"/>
      <c r="QOE188" s="312"/>
      <c r="QOF188" s="312"/>
      <c r="QOG188" s="312"/>
      <c r="QOH188" s="312"/>
      <c r="QOI188" s="312"/>
      <c r="QOJ188" s="312"/>
      <c r="QOK188" s="312"/>
      <c r="QOL188" s="312"/>
      <c r="QOM188" s="312"/>
      <c r="QON188" s="312"/>
      <c r="QOO188" s="312"/>
      <c r="QOP188" s="312"/>
      <c r="QOQ188" s="312"/>
      <c r="QOR188" s="312"/>
      <c r="QOS188" s="312"/>
      <c r="QOT188" s="312"/>
      <c r="QOU188" s="312"/>
      <c r="QOV188" s="312"/>
      <c r="QOW188" s="312"/>
      <c r="QOX188" s="312"/>
      <c r="QOY188" s="312"/>
      <c r="QOZ188" s="312"/>
      <c r="QPA188" s="312"/>
      <c r="QPB188" s="312"/>
      <c r="QPC188" s="312"/>
      <c r="QPD188" s="312"/>
      <c r="QPE188" s="312"/>
      <c r="QPF188" s="312"/>
      <c r="QPG188" s="312"/>
      <c r="QPH188" s="312"/>
      <c r="QPI188" s="312"/>
      <c r="QPJ188" s="312"/>
      <c r="QPK188" s="312"/>
      <c r="QPL188" s="312"/>
      <c r="QPM188" s="312"/>
      <c r="QPN188" s="312"/>
      <c r="QPO188" s="312"/>
      <c r="QPP188" s="312"/>
      <c r="QPQ188" s="312"/>
      <c r="QPR188" s="312"/>
      <c r="QPS188" s="312"/>
      <c r="QPT188" s="312"/>
      <c r="QPU188" s="312"/>
      <c r="QPV188" s="312"/>
      <c r="QPW188" s="312"/>
      <c r="QPX188" s="312"/>
      <c r="QPY188" s="312"/>
      <c r="QPZ188" s="312"/>
      <c r="QQA188" s="312"/>
      <c r="QQB188" s="312"/>
      <c r="QQC188" s="312"/>
      <c r="QQD188" s="312"/>
      <c r="QQE188" s="312"/>
      <c r="QQF188" s="312"/>
      <c r="QQG188" s="312"/>
      <c r="QQH188" s="312"/>
      <c r="QQI188" s="312"/>
      <c r="QQJ188" s="312"/>
      <c r="QQK188" s="312"/>
      <c r="QQL188" s="312"/>
      <c r="QQM188" s="312"/>
      <c r="QQN188" s="312"/>
      <c r="QQO188" s="312"/>
      <c r="QQP188" s="312"/>
      <c r="QQQ188" s="312"/>
      <c r="QQR188" s="312"/>
      <c r="QQS188" s="312"/>
      <c r="QQT188" s="312"/>
      <c r="QQU188" s="312"/>
      <c r="QQV188" s="312"/>
      <c r="QQW188" s="312"/>
      <c r="QQX188" s="312"/>
      <c r="QQY188" s="312"/>
      <c r="QQZ188" s="312"/>
      <c r="QRA188" s="312"/>
      <c r="QRB188" s="312"/>
      <c r="QRC188" s="312"/>
      <c r="QRD188" s="312"/>
      <c r="QRE188" s="312"/>
      <c r="QRF188" s="312"/>
      <c r="QRG188" s="312"/>
      <c r="QRH188" s="312"/>
      <c r="QRI188" s="312"/>
      <c r="QRJ188" s="312"/>
      <c r="QRK188" s="312"/>
      <c r="QRL188" s="312"/>
      <c r="QRM188" s="312"/>
      <c r="QRN188" s="312"/>
      <c r="QRO188" s="312"/>
      <c r="QRP188" s="312"/>
      <c r="QRQ188" s="312"/>
      <c r="QRR188" s="312"/>
      <c r="QRS188" s="312"/>
      <c r="QRT188" s="312"/>
      <c r="QRU188" s="312"/>
      <c r="QRV188" s="312"/>
      <c r="QRW188" s="312"/>
      <c r="QRX188" s="312"/>
      <c r="QRY188" s="312"/>
      <c r="QRZ188" s="312"/>
      <c r="QSA188" s="312"/>
      <c r="QSB188" s="312"/>
      <c r="QSC188" s="312"/>
      <c r="QSD188" s="312"/>
      <c r="QSE188" s="312"/>
      <c r="QSF188" s="312"/>
      <c r="QSG188" s="312"/>
      <c r="QSH188" s="312"/>
      <c r="QSI188" s="312"/>
      <c r="QSJ188" s="312"/>
      <c r="QSK188" s="312"/>
      <c r="QSL188" s="312"/>
      <c r="QSM188" s="312"/>
      <c r="QSN188" s="312"/>
      <c r="QSO188" s="312"/>
      <c r="QSP188" s="312"/>
      <c r="QSQ188" s="312"/>
      <c r="QSR188" s="312"/>
      <c r="QSS188" s="312"/>
      <c r="QST188" s="312"/>
      <c r="QSU188" s="312"/>
      <c r="QSV188" s="312"/>
      <c r="QSW188" s="312"/>
      <c r="QSX188" s="312"/>
      <c r="QSY188" s="312"/>
      <c r="QSZ188" s="312"/>
      <c r="QTA188" s="312"/>
      <c r="QTB188" s="312"/>
      <c r="QTC188" s="312"/>
      <c r="QTD188" s="312"/>
      <c r="QTE188" s="312"/>
      <c r="QTF188" s="312"/>
      <c r="QTG188" s="312"/>
      <c r="QTH188" s="312"/>
      <c r="QTI188" s="312"/>
      <c r="QTJ188" s="312"/>
      <c r="QTK188" s="312"/>
      <c r="QTL188" s="312"/>
      <c r="QTM188" s="312"/>
      <c r="QTN188" s="312"/>
      <c r="QTO188" s="312"/>
      <c r="QTP188" s="312"/>
      <c r="QTQ188" s="312"/>
      <c r="QTR188" s="312"/>
      <c r="QTS188" s="312"/>
      <c r="QTT188" s="312"/>
      <c r="QTU188" s="312"/>
      <c r="QTV188" s="312"/>
      <c r="QTW188" s="312"/>
      <c r="QTX188" s="312"/>
      <c r="QTY188" s="312"/>
      <c r="QTZ188" s="312"/>
      <c r="QUA188" s="312"/>
      <c r="QUB188" s="312"/>
      <c r="QUC188" s="312"/>
      <c r="QUD188" s="312"/>
      <c r="QUE188" s="312"/>
      <c r="QUF188" s="312"/>
      <c r="QUG188" s="312"/>
      <c r="QUH188" s="312"/>
      <c r="QUI188" s="312"/>
      <c r="QUJ188" s="312"/>
      <c r="QUK188" s="312"/>
      <c r="QUL188" s="312"/>
      <c r="QUM188" s="312"/>
      <c r="QUN188" s="312"/>
      <c r="QUO188" s="312"/>
      <c r="QUP188" s="312"/>
      <c r="QUQ188" s="312"/>
      <c r="QUR188" s="312"/>
      <c r="QUS188" s="312"/>
      <c r="QUT188" s="312"/>
      <c r="QUU188" s="312"/>
      <c r="QUV188" s="312"/>
      <c r="QUW188" s="312"/>
      <c r="QUX188" s="312"/>
      <c r="QUY188" s="312"/>
      <c r="QUZ188" s="312"/>
      <c r="QVA188" s="312"/>
      <c r="QVB188" s="312"/>
      <c r="QVC188" s="312"/>
      <c r="QVD188" s="312"/>
      <c r="QVE188" s="312"/>
      <c r="QVF188" s="312"/>
      <c r="QVG188" s="312"/>
      <c r="QVH188" s="312"/>
      <c r="QVI188" s="312"/>
      <c r="QVJ188" s="312"/>
      <c r="QVK188" s="312"/>
      <c r="QVL188" s="312"/>
      <c r="QVM188" s="312"/>
      <c r="QVN188" s="312"/>
      <c r="QVO188" s="312"/>
      <c r="QVP188" s="312"/>
      <c r="QVQ188" s="312"/>
      <c r="QVR188" s="312"/>
      <c r="QVS188" s="312"/>
      <c r="QVT188" s="312"/>
      <c r="QVU188" s="312"/>
      <c r="QVV188" s="312"/>
      <c r="QVW188" s="312"/>
      <c r="QVX188" s="312"/>
      <c r="QVY188" s="312"/>
      <c r="QVZ188" s="312"/>
      <c r="QWA188" s="312"/>
      <c r="QWB188" s="312"/>
      <c r="QWC188" s="312"/>
      <c r="QWD188" s="312"/>
      <c r="QWE188" s="312"/>
      <c r="QWF188" s="312"/>
      <c r="QWG188" s="312"/>
      <c r="QWH188" s="312"/>
      <c r="QWI188" s="312"/>
      <c r="QWJ188" s="312"/>
      <c r="QWK188" s="312"/>
      <c r="QWL188" s="312"/>
      <c r="QWM188" s="312"/>
      <c r="QWN188" s="312"/>
      <c r="QWO188" s="312"/>
      <c r="QWP188" s="312"/>
      <c r="QWQ188" s="312"/>
      <c r="QWR188" s="312"/>
      <c r="QWS188" s="312"/>
      <c r="QWT188" s="312"/>
      <c r="QWU188" s="312"/>
      <c r="QWV188" s="312"/>
      <c r="QWW188" s="312"/>
      <c r="QWX188" s="312"/>
      <c r="QWY188" s="312"/>
      <c r="QWZ188" s="312"/>
      <c r="QXA188" s="312"/>
      <c r="QXB188" s="312"/>
      <c r="QXC188" s="312"/>
      <c r="QXD188" s="312"/>
      <c r="QXE188" s="312"/>
      <c r="QXF188" s="312"/>
      <c r="QXG188" s="312"/>
      <c r="QXH188" s="312"/>
      <c r="QXI188" s="312"/>
      <c r="QXJ188" s="312"/>
      <c r="QXK188" s="312"/>
      <c r="QXL188" s="312"/>
      <c r="QXM188" s="312"/>
      <c r="QXN188" s="312"/>
      <c r="QXO188" s="312"/>
      <c r="QXP188" s="312"/>
      <c r="QXQ188" s="312"/>
      <c r="QXR188" s="312"/>
      <c r="QXS188" s="312"/>
      <c r="QXT188" s="312"/>
      <c r="QXU188" s="312"/>
      <c r="QXV188" s="312"/>
      <c r="QXW188" s="312"/>
      <c r="QXX188" s="312"/>
      <c r="QXY188" s="312"/>
      <c r="QXZ188" s="312"/>
      <c r="QYA188" s="312"/>
      <c r="QYB188" s="312"/>
      <c r="QYC188" s="312"/>
      <c r="QYD188" s="312"/>
      <c r="QYE188" s="312"/>
      <c r="QYF188" s="312"/>
      <c r="QYG188" s="312"/>
      <c r="QYH188" s="312"/>
      <c r="QYI188" s="312"/>
      <c r="QYJ188" s="312"/>
      <c r="QYK188" s="312"/>
      <c r="QYL188" s="312"/>
      <c r="QYM188" s="312"/>
      <c r="QYN188" s="312"/>
      <c r="QYO188" s="312"/>
      <c r="QYP188" s="312"/>
      <c r="QYQ188" s="312"/>
      <c r="QYR188" s="312"/>
      <c r="QYS188" s="312"/>
      <c r="QYT188" s="312"/>
      <c r="QYU188" s="312"/>
      <c r="QYV188" s="312"/>
      <c r="QYW188" s="312"/>
      <c r="QYX188" s="312"/>
      <c r="QYY188" s="312"/>
      <c r="QYZ188" s="312"/>
      <c r="QZA188" s="312"/>
      <c r="QZB188" s="312"/>
      <c r="QZC188" s="312"/>
      <c r="QZD188" s="312"/>
      <c r="QZE188" s="312"/>
      <c r="QZF188" s="312"/>
      <c r="QZG188" s="312"/>
      <c r="QZH188" s="312"/>
      <c r="QZI188" s="312"/>
      <c r="QZJ188" s="312"/>
      <c r="QZK188" s="312"/>
      <c r="QZL188" s="312"/>
      <c r="QZM188" s="312"/>
      <c r="QZN188" s="312"/>
      <c r="QZO188" s="312"/>
      <c r="QZP188" s="312"/>
      <c r="QZQ188" s="312"/>
      <c r="QZR188" s="312"/>
      <c r="QZS188" s="312"/>
      <c r="QZT188" s="312"/>
      <c r="QZU188" s="312"/>
      <c r="QZV188" s="312"/>
      <c r="QZW188" s="312"/>
      <c r="QZX188" s="312"/>
      <c r="QZY188" s="312"/>
      <c r="QZZ188" s="312"/>
      <c r="RAA188" s="312"/>
      <c r="RAB188" s="312"/>
      <c r="RAC188" s="312"/>
      <c r="RAD188" s="312"/>
      <c r="RAE188" s="312"/>
      <c r="RAF188" s="312"/>
      <c r="RAG188" s="312"/>
      <c r="RAH188" s="312"/>
      <c r="RAI188" s="312"/>
      <c r="RAJ188" s="312"/>
      <c r="RAK188" s="312"/>
      <c r="RAL188" s="312"/>
      <c r="RAM188" s="312"/>
      <c r="RAN188" s="312"/>
      <c r="RAO188" s="312"/>
      <c r="RAP188" s="312"/>
      <c r="RAQ188" s="312"/>
      <c r="RAR188" s="312"/>
      <c r="RAS188" s="312"/>
      <c r="RAT188" s="312"/>
      <c r="RAU188" s="312"/>
      <c r="RAV188" s="312"/>
      <c r="RAW188" s="312"/>
      <c r="RAX188" s="312"/>
      <c r="RAY188" s="312"/>
      <c r="RAZ188" s="312"/>
      <c r="RBA188" s="312"/>
      <c r="RBB188" s="312"/>
      <c r="RBC188" s="312"/>
      <c r="RBD188" s="312"/>
      <c r="RBE188" s="312"/>
      <c r="RBF188" s="312"/>
      <c r="RBG188" s="312"/>
      <c r="RBH188" s="312"/>
      <c r="RBI188" s="312"/>
      <c r="RBJ188" s="312"/>
      <c r="RBK188" s="312"/>
      <c r="RBL188" s="312"/>
      <c r="RBM188" s="312"/>
      <c r="RBN188" s="312"/>
      <c r="RBO188" s="312"/>
      <c r="RBP188" s="312"/>
      <c r="RBQ188" s="312"/>
      <c r="RBR188" s="312"/>
      <c r="RBS188" s="312"/>
      <c r="RBT188" s="312"/>
      <c r="RBU188" s="312"/>
      <c r="RBV188" s="312"/>
      <c r="RBW188" s="312"/>
      <c r="RBX188" s="312"/>
      <c r="RBY188" s="312"/>
      <c r="RBZ188" s="312"/>
      <c r="RCA188" s="312"/>
      <c r="RCB188" s="312"/>
      <c r="RCC188" s="312"/>
      <c r="RCD188" s="312"/>
      <c r="RCE188" s="312"/>
      <c r="RCF188" s="312"/>
      <c r="RCG188" s="312"/>
      <c r="RCH188" s="312"/>
      <c r="RCI188" s="312"/>
      <c r="RCJ188" s="312"/>
      <c r="RCK188" s="312"/>
      <c r="RCL188" s="312"/>
      <c r="RCM188" s="312"/>
      <c r="RCN188" s="312"/>
      <c r="RCO188" s="312"/>
      <c r="RCP188" s="312"/>
      <c r="RCQ188" s="312"/>
      <c r="RCR188" s="312"/>
      <c r="RCS188" s="312"/>
      <c r="RCT188" s="312"/>
      <c r="RCU188" s="312"/>
      <c r="RCV188" s="312"/>
      <c r="RCW188" s="312"/>
      <c r="RCX188" s="312"/>
      <c r="RCY188" s="312"/>
      <c r="RCZ188" s="312"/>
      <c r="RDA188" s="312"/>
      <c r="RDB188" s="312"/>
      <c r="RDC188" s="312"/>
      <c r="RDD188" s="312"/>
      <c r="RDE188" s="312"/>
      <c r="RDF188" s="312"/>
      <c r="RDG188" s="312"/>
      <c r="RDH188" s="312"/>
      <c r="RDI188" s="312"/>
      <c r="RDJ188" s="312"/>
      <c r="RDK188" s="312"/>
      <c r="RDL188" s="312"/>
      <c r="RDM188" s="312"/>
      <c r="RDN188" s="312"/>
      <c r="RDO188" s="312"/>
      <c r="RDP188" s="312"/>
      <c r="RDQ188" s="312"/>
      <c r="RDR188" s="312"/>
      <c r="RDS188" s="312"/>
      <c r="RDT188" s="312"/>
      <c r="RDU188" s="312"/>
      <c r="RDV188" s="312"/>
      <c r="RDW188" s="312"/>
      <c r="RDX188" s="312"/>
      <c r="RDY188" s="312"/>
      <c r="RDZ188" s="312"/>
      <c r="REA188" s="312"/>
      <c r="REB188" s="312"/>
      <c r="REC188" s="312"/>
      <c r="RED188" s="312"/>
      <c r="REE188" s="312"/>
      <c r="REF188" s="312"/>
      <c r="REG188" s="312"/>
      <c r="REH188" s="312"/>
      <c r="REI188" s="312"/>
      <c r="REJ188" s="312"/>
      <c r="REK188" s="312"/>
      <c r="REL188" s="312"/>
      <c r="REM188" s="312"/>
      <c r="REN188" s="312"/>
      <c r="REO188" s="312"/>
      <c r="REP188" s="312"/>
      <c r="REQ188" s="312"/>
      <c r="RER188" s="312"/>
      <c r="RES188" s="312"/>
      <c r="RET188" s="312"/>
      <c r="REU188" s="312"/>
      <c r="REV188" s="312"/>
      <c r="REW188" s="312"/>
      <c r="REX188" s="312"/>
      <c r="REY188" s="312"/>
      <c r="REZ188" s="312"/>
      <c r="RFA188" s="312"/>
      <c r="RFB188" s="312"/>
      <c r="RFC188" s="312"/>
      <c r="RFD188" s="312"/>
      <c r="RFE188" s="312"/>
      <c r="RFF188" s="312"/>
      <c r="RFG188" s="312"/>
      <c r="RFH188" s="312"/>
      <c r="RFI188" s="312"/>
      <c r="RFJ188" s="312"/>
      <c r="RFK188" s="312"/>
      <c r="RFL188" s="312"/>
      <c r="RFM188" s="312"/>
      <c r="RFN188" s="312"/>
      <c r="RFO188" s="312"/>
      <c r="RFP188" s="312"/>
      <c r="RFQ188" s="312"/>
      <c r="RFR188" s="312"/>
      <c r="RFS188" s="312"/>
      <c r="RFT188" s="312"/>
      <c r="RFU188" s="312"/>
      <c r="RFV188" s="312"/>
      <c r="RFW188" s="312"/>
      <c r="RFX188" s="312"/>
      <c r="RFY188" s="312"/>
      <c r="RFZ188" s="312"/>
      <c r="RGA188" s="312"/>
      <c r="RGB188" s="312"/>
      <c r="RGC188" s="312"/>
      <c r="RGD188" s="312"/>
      <c r="RGE188" s="312"/>
      <c r="RGF188" s="312"/>
      <c r="RGG188" s="312"/>
      <c r="RGH188" s="312"/>
      <c r="RGI188" s="312"/>
      <c r="RGJ188" s="312"/>
      <c r="RGK188" s="312"/>
      <c r="RGL188" s="312"/>
      <c r="RGM188" s="312"/>
      <c r="RGN188" s="312"/>
      <c r="RGO188" s="312"/>
      <c r="RGP188" s="312"/>
      <c r="RGQ188" s="312"/>
      <c r="RGR188" s="312"/>
      <c r="RGS188" s="312"/>
      <c r="RGT188" s="312"/>
      <c r="RGU188" s="312"/>
      <c r="RGV188" s="312"/>
      <c r="RGW188" s="312"/>
      <c r="RGX188" s="312"/>
      <c r="RGY188" s="312"/>
      <c r="RGZ188" s="312"/>
      <c r="RHA188" s="312"/>
      <c r="RHB188" s="312"/>
      <c r="RHC188" s="312"/>
      <c r="RHD188" s="312"/>
      <c r="RHE188" s="312"/>
      <c r="RHF188" s="312"/>
      <c r="RHG188" s="312"/>
      <c r="RHH188" s="312"/>
      <c r="RHI188" s="312"/>
      <c r="RHJ188" s="312"/>
      <c r="RHK188" s="312"/>
      <c r="RHL188" s="312"/>
      <c r="RHM188" s="312"/>
      <c r="RHN188" s="312"/>
      <c r="RHO188" s="312"/>
      <c r="RHP188" s="312"/>
      <c r="RHQ188" s="312"/>
      <c r="RHR188" s="312"/>
      <c r="RHS188" s="312"/>
      <c r="RHT188" s="312"/>
      <c r="RHU188" s="312"/>
      <c r="RHV188" s="312"/>
      <c r="RHW188" s="312"/>
      <c r="RHX188" s="312"/>
      <c r="RHY188" s="312"/>
      <c r="RHZ188" s="312"/>
      <c r="RIA188" s="312"/>
      <c r="RIB188" s="312"/>
      <c r="RIC188" s="312"/>
      <c r="RID188" s="312"/>
      <c r="RIE188" s="312"/>
      <c r="RIF188" s="312"/>
      <c r="RIG188" s="312"/>
      <c r="RIH188" s="312"/>
      <c r="RII188" s="312"/>
      <c r="RIJ188" s="312"/>
      <c r="RIK188" s="312"/>
      <c r="RIL188" s="312"/>
      <c r="RIM188" s="312"/>
      <c r="RIN188" s="312"/>
      <c r="RIO188" s="312"/>
      <c r="RIP188" s="312"/>
      <c r="RIQ188" s="312"/>
      <c r="RIR188" s="312"/>
      <c r="RIS188" s="312"/>
      <c r="RIT188" s="312"/>
      <c r="RIU188" s="312"/>
      <c r="RIV188" s="312"/>
      <c r="RIW188" s="312"/>
      <c r="RIX188" s="312"/>
      <c r="RIY188" s="312"/>
      <c r="RIZ188" s="312"/>
      <c r="RJA188" s="312"/>
      <c r="RJB188" s="312"/>
      <c r="RJC188" s="312"/>
      <c r="RJD188" s="312"/>
      <c r="RJE188" s="312"/>
      <c r="RJF188" s="312"/>
      <c r="RJG188" s="312"/>
      <c r="RJH188" s="312"/>
      <c r="RJI188" s="312"/>
      <c r="RJJ188" s="312"/>
      <c r="RJK188" s="312"/>
      <c r="RJL188" s="312"/>
      <c r="RJM188" s="312"/>
      <c r="RJN188" s="312"/>
      <c r="RJO188" s="312"/>
      <c r="RJP188" s="312"/>
      <c r="RJQ188" s="312"/>
      <c r="RJR188" s="312"/>
      <c r="RJS188" s="312"/>
      <c r="RJT188" s="312"/>
      <c r="RJU188" s="312"/>
      <c r="RJV188" s="312"/>
      <c r="RJW188" s="312"/>
      <c r="RJX188" s="312"/>
      <c r="RJY188" s="312"/>
      <c r="RJZ188" s="312"/>
      <c r="RKA188" s="312"/>
      <c r="RKB188" s="312"/>
      <c r="RKC188" s="312"/>
      <c r="RKD188" s="312"/>
      <c r="RKE188" s="312"/>
      <c r="RKF188" s="312"/>
      <c r="RKG188" s="312"/>
      <c r="RKH188" s="312"/>
      <c r="RKI188" s="312"/>
      <c r="RKJ188" s="312"/>
      <c r="RKK188" s="312"/>
      <c r="RKL188" s="312"/>
      <c r="RKM188" s="312"/>
      <c r="RKN188" s="312"/>
      <c r="RKO188" s="312"/>
      <c r="RKP188" s="312"/>
      <c r="RKQ188" s="312"/>
      <c r="RKR188" s="312"/>
      <c r="RKS188" s="312"/>
      <c r="RKT188" s="312"/>
      <c r="RKU188" s="312"/>
      <c r="RKV188" s="312"/>
      <c r="RKW188" s="312"/>
      <c r="RKX188" s="312"/>
      <c r="RKY188" s="312"/>
      <c r="RKZ188" s="312"/>
      <c r="RLA188" s="312"/>
      <c r="RLB188" s="312"/>
      <c r="RLC188" s="312"/>
      <c r="RLD188" s="312"/>
      <c r="RLE188" s="312"/>
      <c r="RLF188" s="312"/>
      <c r="RLG188" s="312"/>
      <c r="RLH188" s="312"/>
      <c r="RLI188" s="312"/>
      <c r="RLJ188" s="312"/>
      <c r="RLK188" s="312"/>
      <c r="RLL188" s="312"/>
      <c r="RLM188" s="312"/>
      <c r="RLN188" s="312"/>
      <c r="RLO188" s="312"/>
      <c r="RLP188" s="312"/>
      <c r="RLQ188" s="312"/>
      <c r="RLR188" s="312"/>
      <c r="RLS188" s="312"/>
      <c r="RLT188" s="312"/>
      <c r="RLU188" s="312"/>
      <c r="RLV188" s="312"/>
      <c r="RLW188" s="312"/>
      <c r="RLX188" s="312"/>
      <c r="RLY188" s="312"/>
      <c r="RLZ188" s="312"/>
      <c r="RMA188" s="312"/>
      <c r="RMB188" s="312"/>
      <c r="RMC188" s="312"/>
      <c r="RMD188" s="312"/>
      <c r="RME188" s="312"/>
      <c r="RMF188" s="312"/>
      <c r="RMG188" s="312"/>
      <c r="RMH188" s="312"/>
      <c r="RMI188" s="312"/>
      <c r="RMJ188" s="312"/>
      <c r="RMK188" s="312"/>
      <c r="RML188" s="312"/>
      <c r="RMM188" s="312"/>
      <c r="RMN188" s="312"/>
      <c r="RMO188" s="312"/>
      <c r="RMP188" s="312"/>
      <c r="RMQ188" s="312"/>
      <c r="RMR188" s="312"/>
      <c r="RMS188" s="312"/>
      <c r="RMT188" s="312"/>
      <c r="RMU188" s="312"/>
      <c r="RMV188" s="312"/>
      <c r="RMW188" s="312"/>
      <c r="RMX188" s="312"/>
      <c r="RMY188" s="312"/>
      <c r="RMZ188" s="312"/>
      <c r="RNA188" s="312"/>
      <c r="RNB188" s="312"/>
      <c r="RNC188" s="312"/>
      <c r="RND188" s="312"/>
      <c r="RNE188" s="312"/>
      <c r="RNF188" s="312"/>
      <c r="RNG188" s="312"/>
      <c r="RNH188" s="312"/>
      <c r="RNI188" s="312"/>
      <c r="RNJ188" s="312"/>
      <c r="RNK188" s="312"/>
      <c r="RNL188" s="312"/>
      <c r="RNM188" s="312"/>
      <c r="RNN188" s="312"/>
      <c r="RNO188" s="312"/>
      <c r="RNP188" s="312"/>
      <c r="RNQ188" s="312"/>
      <c r="RNR188" s="312"/>
      <c r="RNS188" s="312"/>
      <c r="RNT188" s="312"/>
      <c r="RNU188" s="312"/>
      <c r="RNV188" s="312"/>
      <c r="RNW188" s="312"/>
      <c r="RNX188" s="312"/>
      <c r="RNY188" s="312"/>
      <c r="RNZ188" s="312"/>
      <c r="ROA188" s="312"/>
      <c r="ROB188" s="312"/>
      <c r="ROC188" s="312"/>
      <c r="ROD188" s="312"/>
      <c r="ROE188" s="312"/>
      <c r="ROF188" s="312"/>
      <c r="ROG188" s="312"/>
      <c r="ROH188" s="312"/>
      <c r="ROI188" s="312"/>
      <c r="ROJ188" s="312"/>
      <c r="ROK188" s="312"/>
      <c r="ROL188" s="312"/>
      <c r="ROM188" s="312"/>
      <c r="RON188" s="312"/>
      <c r="ROO188" s="312"/>
      <c r="ROP188" s="312"/>
      <c r="ROQ188" s="312"/>
      <c r="ROR188" s="312"/>
      <c r="ROS188" s="312"/>
      <c r="ROT188" s="312"/>
      <c r="ROU188" s="312"/>
      <c r="ROV188" s="312"/>
      <c r="ROW188" s="312"/>
      <c r="ROX188" s="312"/>
      <c r="ROY188" s="312"/>
      <c r="ROZ188" s="312"/>
      <c r="RPA188" s="312"/>
      <c r="RPB188" s="312"/>
      <c r="RPC188" s="312"/>
      <c r="RPD188" s="312"/>
      <c r="RPE188" s="312"/>
      <c r="RPF188" s="312"/>
      <c r="RPG188" s="312"/>
      <c r="RPH188" s="312"/>
      <c r="RPI188" s="312"/>
      <c r="RPJ188" s="312"/>
      <c r="RPK188" s="312"/>
      <c r="RPL188" s="312"/>
      <c r="RPM188" s="312"/>
      <c r="RPN188" s="312"/>
      <c r="RPO188" s="312"/>
      <c r="RPP188" s="312"/>
      <c r="RPQ188" s="312"/>
      <c r="RPR188" s="312"/>
      <c r="RPS188" s="312"/>
      <c r="RPT188" s="312"/>
      <c r="RPU188" s="312"/>
      <c r="RPV188" s="312"/>
      <c r="RPW188" s="312"/>
      <c r="RPX188" s="312"/>
      <c r="RPY188" s="312"/>
      <c r="RPZ188" s="312"/>
      <c r="RQA188" s="312"/>
      <c r="RQB188" s="312"/>
      <c r="RQC188" s="312"/>
      <c r="RQD188" s="312"/>
      <c r="RQE188" s="312"/>
      <c r="RQF188" s="312"/>
      <c r="RQG188" s="312"/>
      <c r="RQH188" s="312"/>
      <c r="RQI188" s="312"/>
      <c r="RQJ188" s="312"/>
      <c r="RQK188" s="312"/>
      <c r="RQL188" s="312"/>
      <c r="RQM188" s="312"/>
      <c r="RQN188" s="312"/>
      <c r="RQO188" s="312"/>
      <c r="RQP188" s="312"/>
      <c r="RQQ188" s="312"/>
      <c r="RQR188" s="312"/>
      <c r="RQS188" s="312"/>
      <c r="RQT188" s="312"/>
      <c r="RQU188" s="312"/>
      <c r="RQV188" s="312"/>
      <c r="RQW188" s="312"/>
      <c r="RQX188" s="312"/>
      <c r="RQY188" s="312"/>
      <c r="RQZ188" s="312"/>
      <c r="RRA188" s="312"/>
      <c r="RRB188" s="312"/>
      <c r="RRC188" s="312"/>
      <c r="RRD188" s="312"/>
      <c r="RRE188" s="312"/>
      <c r="RRF188" s="312"/>
      <c r="RRG188" s="312"/>
      <c r="RRH188" s="312"/>
      <c r="RRI188" s="312"/>
      <c r="RRJ188" s="312"/>
      <c r="RRK188" s="312"/>
      <c r="RRL188" s="312"/>
      <c r="RRM188" s="312"/>
      <c r="RRN188" s="312"/>
      <c r="RRO188" s="312"/>
      <c r="RRP188" s="312"/>
      <c r="RRQ188" s="312"/>
      <c r="RRR188" s="312"/>
      <c r="RRS188" s="312"/>
      <c r="RRT188" s="312"/>
      <c r="RRU188" s="312"/>
      <c r="RRV188" s="312"/>
      <c r="RRW188" s="312"/>
      <c r="RRX188" s="312"/>
      <c r="RRY188" s="312"/>
      <c r="RRZ188" s="312"/>
      <c r="RSA188" s="312"/>
      <c r="RSB188" s="312"/>
      <c r="RSC188" s="312"/>
      <c r="RSD188" s="312"/>
      <c r="RSE188" s="312"/>
      <c r="RSF188" s="312"/>
      <c r="RSG188" s="312"/>
      <c r="RSH188" s="312"/>
      <c r="RSI188" s="312"/>
      <c r="RSJ188" s="312"/>
      <c r="RSK188" s="312"/>
      <c r="RSL188" s="312"/>
      <c r="RSM188" s="312"/>
      <c r="RSN188" s="312"/>
      <c r="RSO188" s="312"/>
      <c r="RSP188" s="312"/>
      <c r="RSQ188" s="312"/>
      <c r="RSR188" s="312"/>
      <c r="RSS188" s="312"/>
      <c r="RST188" s="312"/>
      <c r="RSU188" s="312"/>
      <c r="RSV188" s="312"/>
      <c r="RSW188" s="312"/>
      <c r="RSX188" s="312"/>
      <c r="RSY188" s="312"/>
      <c r="RSZ188" s="312"/>
      <c r="RTA188" s="312"/>
      <c r="RTB188" s="312"/>
      <c r="RTC188" s="312"/>
      <c r="RTD188" s="312"/>
      <c r="RTE188" s="312"/>
      <c r="RTF188" s="312"/>
      <c r="RTG188" s="312"/>
      <c r="RTH188" s="312"/>
      <c r="RTI188" s="312"/>
      <c r="RTJ188" s="312"/>
      <c r="RTK188" s="312"/>
      <c r="RTL188" s="312"/>
      <c r="RTM188" s="312"/>
      <c r="RTN188" s="312"/>
      <c r="RTO188" s="312"/>
      <c r="RTP188" s="312"/>
      <c r="RTQ188" s="312"/>
      <c r="RTR188" s="312"/>
      <c r="RTS188" s="312"/>
      <c r="RTT188" s="312"/>
      <c r="RTU188" s="312"/>
      <c r="RTV188" s="312"/>
      <c r="RTW188" s="312"/>
      <c r="RTX188" s="312"/>
      <c r="RTY188" s="312"/>
      <c r="RTZ188" s="312"/>
      <c r="RUA188" s="312"/>
      <c r="RUB188" s="312"/>
      <c r="RUC188" s="312"/>
      <c r="RUD188" s="312"/>
      <c r="RUE188" s="312"/>
      <c r="RUF188" s="312"/>
      <c r="RUG188" s="312"/>
      <c r="RUH188" s="312"/>
      <c r="RUI188" s="312"/>
      <c r="RUJ188" s="312"/>
      <c r="RUK188" s="312"/>
      <c r="RUL188" s="312"/>
      <c r="RUM188" s="312"/>
      <c r="RUN188" s="312"/>
      <c r="RUO188" s="312"/>
      <c r="RUP188" s="312"/>
      <c r="RUQ188" s="312"/>
      <c r="RUR188" s="312"/>
      <c r="RUS188" s="312"/>
      <c r="RUT188" s="312"/>
      <c r="RUU188" s="312"/>
      <c r="RUV188" s="312"/>
      <c r="RUW188" s="312"/>
      <c r="RUX188" s="312"/>
      <c r="RUY188" s="312"/>
      <c r="RUZ188" s="312"/>
      <c r="RVA188" s="312"/>
      <c r="RVB188" s="312"/>
      <c r="RVC188" s="312"/>
      <c r="RVD188" s="312"/>
      <c r="RVE188" s="312"/>
      <c r="RVF188" s="312"/>
      <c r="RVG188" s="312"/>
      <c r="RVH188" s="312"/>
      <c r="RVI188" s="312"/>
      <c r="RVJ188" s="312"/>
      <c r="RVK188" s="312"/>
      <c r="RVL188" s="312"/>
      <c r="RVM188" s="312"/>
      <c r="RVN188" s="312"/>
      <c r="RVO188" s="312"/>
      <c r="RVP188" s="312"/>
      <c r="RVQ188" s="312"/>
      <c r="RVR188" s="312"/>
      <c r="RVS188" s="312"/>
      <c r="RVT188" s="312"/>
      <c r="RVU188" s="312"/>
      <c r="RVV188" s="312"/>
      <c r="RVW188" s="312"/>
      <c r="RVX188" s="312"/>
      <c r="RVY188" s="312"/>
      <c r="RVZ188" s="312"/>
      <c r="RWA188" s="312"/>
      <c r="RWB188" s="312"/>
      <c r="RWC188" s="312"/>
      <c r="RWD188" s="312"/>
      <c r="RWE188" s="312"/>
      <c r="RWF188" s="312"/>
      <c r="RWG188" s="312"/>
      <c r="RWH188" s="312"/>
      <c r="RWI188" s="312"/>
      <c r="RWJ188" s="312"/>
      <c r="RWK188" s="312"/>
      <c r="RWL188" s="312"/>
      <c r="RWM188" s="312"/>
      <c r="RWN188" s="312"/>
      <c r="RWO188" s="312"/>
      <c r="RWP188" s="312"/>
      <c r="RWQ188" s="312"/>
      <c r="RWR188" s="312"/>
      <c r="RWS188" s="312"/>
      <c r="RWT188" s="312"/>
      <c r="RWU188" s="312"/>
      <c r="RWV188" s="312"/>
      <c r="RWW188" s="312"/>
      <c r="RWX188" s="312"/>
      <c r="RWY188" s="312"/>
      <c r="RWZ188" s="312"/>
      <c r="RXA188" s="312"/>
      <c r="RXB188" s="312"/>
      <c r="RXC188" s="312"/>
      <c r="RXD188" s="312"/>
      <c r="RXE188" s="312"/>
      <c r="RXF188" s="312"/>
      <c r="RXG188" s="312"/>
      <c r="RXH188" s="312"/>
      <c r="RXI188" s="312"/>
      <c r="RXJ188" s="312"/>
      <c r="RXK188" s="312"/>
      <c r="RXL188" s="312"/>
      <c r="RXM188" s="312"/>
      <c r="RXN188" s="312"/>
      <c r="RXO188" s="312"/>
      <c r="RXP188" s="312"/>
      <c r="RXQ188" s="312"/>
      <c r="RXR188" s="312"/>
      <c r="RXS188" s="312"/>
      <c r="RXT188" s="312"/>
      <c r="RXU188" s="312"/>
      <c r="RXV188" s="312"/>
      <c r="RXW188" s="312"/>
      <c r="RXX188" s="312"/>
      <c r="RXY188" s="312"/>
      <c r="RXZ188" s="312"/>
      <c r="RYA188" s="312"/>
      <c r="RYB188" s="312"/>
      <c r="RYC188" s="312"/>
      <c r="RYD188" s="312"/>
      <c r="RYE188" s="312"/>
      <c r="RYF188" s="312"/>
      <c r="RYG188" s="312"/>
      <c r="RYH188" s="312"/>
      <c r="RYI188" s="312"/>
      <c r="RYJ188" s="312"/>
      <c r="RYK188" s="312"/>
      <c r="RYL188" s="312"/>
      <c r="RYM188" s="312"/>
      <c r="RYN188" s="312"/>
      <c r="RYO188" s="312"/>
      <c r="RYP188" s="312"/>
      <c r="RYQ188" s="312"/>
      <c r="RYR188" s="312"/>
      <c r="RYS188" s="312"/>
      <c r="RYT188" s="312"/>
      <c r="RYU188" s="312"/>
      <c r="RYV188" s="312"/>
      <c r="RYW188" s="312"/>
      <c r="RYX188" s="312"/>
      <c r="RYY188" s="312"/>
      <c r="RYZ188" s="312"/>
      <c r="RZA188" s="312"/>
      <c r="RZB188" s="312"/>
      <c r="RZC188" s="312"/>
      <c r="RZD188" s="312"/>
      <c r="RZE188" s="312"/>
      <c r="RZF188" s="312"/>
      <c r="RZG188" s="312"/>
      <c r="RZH188" s="312"/>
      <c r="RZI188" s="312"/>
      <c r="RZJ188" s="312"/>
      <c r="RZK188" s="312"/>
      <c r="RZL188" s="312"/>
      <c r="RZM188" s="312"/>
      <c r="RZN188" s="312"/>
      <c r="RZO188" s="312"/>
      <c r="RZP188" s="312"/>
      <c r="RZQ188" s="312"/>
      <c r="RZR188" s="312"/>
      <c r="RZS188" s="312"/>
      <c r="RZT188" s="312"/>
      <c r="RZU188" s="312"/>
      <c r="RZV188" s="312"/>
      <c r="RZW188" s="312"/>
      <c r="RZX188" s="312"/>
      <c r="RZY188" s="312"/>
      <c r="RZZ188" s="312"/>
      <c r="SAA188" s="312"/>
      <c r="SAB188" s="312"/>
      <c r="SAC188" s="312"/>
      <c r="SAD188" s="312"/>
      <c r="SAE188" s="312"/>
      <c r="SAF188" s="312"/>
      <c r="SAG188" s="312"/>
      <c r="SAH188" s="312"/>
      <c r="SAI188" s="312"/>
      <c r="SAJ188" s="312"/>
      <c r="SAK188" s="312"/>
      <c r="SAL188" s="312"/>
      <c r="SAM188" s="312"/>
      <c r="SAN188" s="312"/>
      <c r="SAO188" s="312"/>
      <c r="SAP188" s="312"/>
      <c r="SAQ188" s="312"/>
      <c r="SAR188" s="312"/>
      <c r="SAS188" s="312"/>
      <c r="SAT188" s="312"/>
      <c r="SAU188" s="312"/>
      <c r="SAV188" s="312"/>
      <c r="SAW188" s="312"/>
      <c r="SAX188" s="312"/>
      <c r="SAY188" s="312"/>
      <c r="SAZ188" s="312"/>
      <c r="SBA188" s="312"/>
      <c r="SBB188" s="312"/>
      <c r="SBC188" s="312"/>
      <c r="SBD188" s="312"/>
      <c r="SBE188" s="312"/>
      <c r="SBF188" s="312"/>
      <c r="SBG188" s="312"/>
      <c r="SBH188" s="312"/>
      <c r="SBI188" s="312"/>
      <c r="SBJ188" s="312"/>
      <c r="SBK188" s="312"/>
      <c r="SBL188" s="312"/>
      <c r="SBM188" s="312"/>
      <c r="SBN188" s="312"/>
      <c r="SBO188" s="312"/>
      <c r="SBP188" s="312"/>
      <c r="SBQ188" s="312"/>
      <c r="SBR188" s="312"/>
      <c r="SBS188" s="312"/>
      <c r="SBT188" s="312"/>
      <c r="SBU188" s="312"/>
      <c r="SBV188" s="312"/>
      <c r="SBW188" s="312"/>
      <c r="SBX188" s="312"/>
      <c r="SBY188" s="312"/>
      <c r="SBZ188" s="312"/>
      <c r="SCA188" s="312"/>
      <c r="SCB188" s="312"/>
      <c r="SCC188" s="312"/>
      <c r="SCD188" s="312"/>
      <c r="SCE188" s="312"/>
      <c r="SCF188" s="312"/>
      <c r="SCG188" s="312"/>
      <c r="SCH188" s="312"/>
      <c r="SCI188" s="312"/>
      <c r="SCJ188" s="312"/>
      <c r="SCK188" s="312"/>
      <c r="SCL188" s="312"/>
      <c r="SCM188" s="312"/>
      <c r="SCN188" s="312"/>
      <c r="SCO188" s="312"/>
      <c r="SCP188" s="312"/>
      <c r="SCQ188" s="312"/>
      <c r="SCR188" s="312"/>
      <c r="SCS188" s="312"/>
      <c r="SCT188" s="312"/>
      <c r="SCU188" s="312"/>
      <c r="SCV188" s="312"/>
      <c r="SCW188" s="312"/>
      <c r="SCX188" s="312"/>
      <c r="SCY188" s="312"/>
      <c r="SCZ188" s="312"/>
      <c r="SDA188" s="312"/>
      <c r="SDB188" s="312"/>
      <c r="SDC188" s="312"/>
      <c r="SDD188" s="312"/>
      <c r="SDE188" s="312"/>
      <c r="SDF188" s="312"/>
      <c r="SDG188" s="312"/>
      <c r="SDH188" s="312"/>
      <c r="SDI188" s="312"/>
      <c r="SDJ188" s="312"/>
      <c r="SDK188" s="312"/>
      <c r="SDL188" s="312"/>
      <c r="SDM188" s="312"/>
      <c r="SDN188" s="312"/>
      <c r="SDO188" s="312"/>
      <c r="SDP188" s="312"/>
      <c r="SDQ188" s="312"/>
      <c r="SDR188" s="312"/>
      <c r="SDS188" s="312"/>
      <c r="SDT188" s="312"/>
      <c r="SDU188" s="312"/>
      <c r="SDV188" s="312"/>
      <c r="SDW188" s="312"/>
      <c r="SDX188" s="312"/>
      <c r="SDY188" s="312"/>
      <c r="SDZ188" s="312"/>
      <c r="SEA188" s="312"/>
      <c r="SEB188" s="312"/>
      <c r="SEC188" s="312"/>
      <c r="SED188" s="312"/>
      <c r="SEE188" s="312"/>
      <c r="SEF188" s="312"/>
      <c r="SEG188" s="312"/>
      <c r="SEH188" s="312"/>
      <c r="SEI188" s="312"/>
      <c r="SEJ188" s="312"/>
      <c r="SEK188" s="312"/>
      <c r="SEL188" s="312"/>
      <c r="SEM188" s="312"/>
      <c r="SEN188" s="312"/>
      <c r="SEO188" s="312"/>
      <c r="SEP188" s="312"/>
      <c r="SEQ188" s="312"/>
      <c r="SER188" s="312"/>
      <c r="SES188" s="312"/>
      <c r="SET188" s="312"/>
      <c r="SEU188" s="312"/>
      <c r="SEV188" s="312"/>
      <c r="SEW188" s="312"/>
      <c r="SEX188" s="312"/>
      <c r="SEY188" s="312"/>
      <c r="SEZ188" s="312"/>
      <c r="SFA188" s="312"/>
      <c r="SFB188" s="312"/>
      <c r="SFC188" s="312"/>
      <c r="SFD188" s="312"/>
      <c r="SFE188" s="312"/>
      <c r="SFF188" s="312"/>
      <c r="SFG188" s="312"/>
      <c r="SFH188" s="312"/>
      <c r="SFI188" s="312"/>
      <c r="SFJ188" s="312"/>
      <c r="SFK188" s="312"/>
      <c r="SFL188" s="312"/>
      <c r="SFM188" s="312"/>
      <c r="SFN188" s="312"/>
      <c r="SFO188" s="312"/>
      <c r="SFP188" s="312"/>
      <c r="SFQ188" s="312"/>
      <c r="SFR188" s="312"/>
      <c r="SFS188" s="312"/>
      <c r="SFT188" s="312"/>
      <c r="SFU188" s="312"/>
      <c r="SFV188" s="312"/>
      <c r="SFW188" s="312"/>
      <c r="SFX188" s="312"/>
      <c r="SFY188" s="312"/>
      <c r="SFZ188" s="312"/>
      <c r="SGA188" s="312"/>
      <c r="SGB188" s="312"/>
      <c r="SGC188" s="312"/>
      <c r="SGD188" s="312"/>
      <c r="SGE188" s="312"/>
      <c r="SGF188" s="312"/>
      <c r="SGG188" s="312"/>
      <c r="SGH188" s="312"/>
      <c r="SGI188" s="312"/>
      <c r="SGJ188" s="312"/>
      <c r="SGK188" s="312"/>
      <c r="SGL188" s="312"/>
      <c r="SGM188" s="312"/>
      <c r="SGN188" s="312"/>
      <c r="SGO188" s="312"/>
      <c r="SGP188" s="312"/>
      <c r="SGQ188" s="312"/>
      <c r="SGR188" s="312"/>
      <c r="SGS188" s="312"/>
      <c r="SGT188" s="312"/>
      <c r="SGU188" s="312"/>
      <c r="SGV188" s="312"/>
      <c r="SGW188" s="312"/>
      <c r="SGX188" s="312"/>
      <c r="SGY188" s="312"/>
      <c r="SGZ188" s="312"/>
      <c r="SHA188" s="312"/>
      <c r="SHB188" s="312"/>
      <c r="SHC188" s="312"/>
      <c r="SHD188" s="312"/>
      <c r="SHE188" s="312"/>
      <c r="SHF188" s="312"/>
      <c r="SHG188" s="312"/>
      <c r="SHH188" s="312"/>
      <c r="SHI188" s="312"/>
      <c r="SHJ188" s="312"/>
      <c r="SHK188" s="312"/>
      <c r="SHL188" s="312"/>
      <c r="SHM188" s="312"/>
      <c r="SHN188" s="312"/>
      <c r="SHO188" s="312"/>
      <c r="SHP188" s="312"/>
      <c r="SHQ188" s="312"/>
      <c r="SHR188" s="312"/>
      <c r="SHS188" s="312"/>
      <c r="SHT188" s="312"/>
      <c r="SHU188" s="312"/>
      <c r="SHV188" s="312"/>
      <c r="SHW188" s="312"/>
      <c r="SHX188" s="312"/>
      <c r="SHY188" s="312"/>
      <c r="SHZ188" s="312"/>
      <c r="SIA188" s="312"/>
      <c r="SIB188" s="312"/>
      <c r="SIC188" s="312"/>
      <c r="SID188" s="312"/>
      <c r="SIE188" s="312"/>
      <c r="SIF188" s="312"/>
      <c r="SIG188" s="312"/>
      <c r="SIH188" s="312"/>
      <c r="SII188" s="312"/>
      <c r="SIJ188" s="312"/>
      <c r="SIK188" s="312"/>
      <c r="SIL188" s="312"/>
      <c r="SIM188" s="312"/>
      <c r="SIN188" s="312"/>
      <c r="SIO188" s="312"/>
      <c r="SIP188" s="312"/>
      <c r="SIQ188" s="312"/>
      <c r="SIR188" s="312"/>
      <c r="SIS188" s="312"/>
      <c r="SIT188" s="312"/>
      <c r="SIU188" s="312"/>
      <c r="SIV188" s="312"/>
      <c r="SIW188" s="312"/>
      <c r="SIX188" s="312"/>
      <c r="SIY188" s="312"/>
      <c r="SIZ188" s="312"/>
      <c r="SJA188" s="312"/>
      <c r="SJB188" s="312"/>
      <c r="SJC188" s="312"/>
      <c r="SJD188" s="312"/>
      <c r="SJE188" s="312"/>
      <c r="SJF188" s="312"/>
      <c r="SJG188" s="312"/>
      <c r="SJH188" s="312"/>
      <c r="SJI188" s="312"/>
      <c r="SJJ188" s="312"/>
      <c r="SJK188" s="312"/>
      <c r="SJL188" s="312"/>
      <c r="SJM188" s="312"/>
      <c r="SJN188" s="312"/>
      <c r="SJO188" s="312"/>
      <c r="SJP188" s="312"/>
      <c r="SJQ188" s="312"/>
      <c r="SJR188" s="312"/>
      <c r="SJS188" s="312"/>
      <c r="SJT188" s="312"/>
      <c r="SJU188" s="312"/>
      <c r="SJV188" s="312"/>
      <c r="SJW188" s="312"/>
      <c r="SJX188" s="312"/>
      <c r="SJY188" s="312"/>
      <c r="SJZ188" s="312"/>
      <c r="SKA188" s="312"/>
      <c r="SKB188" s="312"/>
      <c r="SKC188" s="312"/>
      <c r="SKD188" s="312"/>
      <c r="SKE188" s="312"/>
      <c r="SKF188" s="312"/>
      <c r="SKG188" s="312"/>
      <c r="SKH188" s="312"/>
      <c r="SKI188" s="312"/>
      <c r="SKJ188" s="312"/>
      <c r="SKK188" s="312"/>
      <c r="SKL188" s="312"/>
      <c r="SKM188" s="312"/>
      <c r="SKN188" s="312"/>
      <c r="SKO188" s="312"/>
      <c r="SKP188" s="312"/>
      <c r="SKQ188" s="312"/>
      <c r="SKR188" s="312"/>
      <c r="SKS188" s="312"/>
      <c r="SKT188" s="312"/>
      <c r="SKU188" s="312"/>
      <c r="SKV188" s="312"/>
      <c r="SKW188" s="312"/>
      <c r="SKX188" s="312"/>
      <c r="SKY188" s="312"/>
      <c r="SKZ188" s="312"/>
      <c r="SLA188" s="312"/>
      <c r="SLB188" s="312"/>
      <c r="SLC188" s="312"/>
      <c r="SLD188" s="312"/>
      <c r="SLE188" s="312"/>
      <c r="SLF188" s="312"/>
      <c r="SLG188" s="312"/>
      <c r="SLH188" s="312"/>
      <c r="SLI188" s="312"/>
      <c r="SLJ188" s="312"/>
      <c r="SLK188" s="312"/>
      <c r="SLL188" s="312"/>
      <c r="SLM188" s="312"/>
      <c r="SLN188" s="312"/>
      <c r="SLO188" s="312"/>
      <c r="SLP188" s="312"/>
      <c r="SLQ188" s="312"/>
      <c r="SLR188" s="312"/>
      <c r="SLS188" s="312"/>
      <c r="SLT188" s="312"/>
      <c r="SLU188" s="312"/>
      <c r="SLV188" s="312"/>
      <c r="SLW188" s="312"/>
      <c r="SLX188" s="312"/>
      <c r="SLY188" s="312"/>
      <c r="SLZ188" s="312"/>
      <c r="SMA188" s="312"/>
      <c r="SMB188" s="312"/>
      <c r="SMC188" s="312"/>
      <c r="SMD188" s="312"/>
      <c r="SME188" s="312"/>
      <c r="SMF188" s="312"/>
      <c r="SMG188" s="312"/>
      <c r="SMH188" s="312"/>
      <c r="SMI188" s="312"/>
      <c r="SMJ188" s="312"/>
      <c r="SMK188" s="312"/>
      <c r="SML188" s="312"/>
      <c r="SMM188" s="312"/>
      <c r="SMN188" s="312"/>
      <c r="SMO188" s="312"/>
      <c r="SMP188" s="312"/>
      <c r="SMQ188" s="312"/>
      <c r="SMR188" s="312"/>
      <c r="SMS188" s="312"/>
      <c r="SMT188" s="312"/>
      <c r="SMU188" s="312"/>
      <c r="SMV188" s="312"/>
      <c r="SMW188" s="312"/>
      <c r="SMX188" s="312"/>
      <c r="SMY188" s="312"/>
      <c r="SMZ188" s="312"/>
      <c r="SNA188" s="312"/>
      <c r="SNB188" s="312"/>
      <c r="SNC188" s="312"/>
      <c r="SND188" s="312"/>
      <c r="SNE188" s="312"/>
      <c r="SNF188" s="312"/>
      <c r="SNG188" s="312"/>
      <c r="SNH188" s="312"/>
      <c r="SNI188" s="312"/>
      <c r="SNJ188" s="312"/>
      <c r="SNK188" s="312"/>
      <c r="SNL188" s="312"/>
      <c r="SNM188" s="312"/>
      <c r="SNN188" s="312"/>
      <c r="SNO188" s="312"/>
      <c r="SNP188" s="312"/>
      <c r="SNQ188" s="312"/>
      <c r="SNR188" s="312"/>
      <c r="SNS188" s="312"/>
      <c r="SNT188" s="312"/>
      <c r="SNU188" s="312"/>
      <c r="SNV188" s="312"/>
      <c r="SNW188" s="312"/>
      <c r="SNX188" s="312"/>
      <c r="SNY188" s="312"/>
      <c r="SNZ188" s="312"/>
      <c r="SOA188" s="312"/>
      <c r="SOB188" s="312"/>
      <c r="SOC188" s="312"/>
      <c r="SOD188" s="312"/>
      <c r="SOE188" s="312"/>
      <c r="SOF188" s="312"/>
      <c r="SOG188" s="312"/>
      <c r="SOH188" s="312"/>
      <c r="SOI188" s="312"/>
      <c r="SOJ188" s="312"/>
      <c r="SOK188" s="312"/>
      <c r="SOL188" s="312"/>
      <c r="SOM188" s="312"/>
      <c r="SON188" s="312"/>
      <c r="SOO188" s="312"/>
      <c r="SOP188" s="312"/>
      <c r="SOQ188" s="312"/>
      <c r="SOR188" s="312"/>
      <c r="SOS188" s="312"/>
      <c r="SOT188" s="312"/>
      <c r="SOU188" s="312"/>
      <c r="SOV188" s="312"/>
      <c r="SOW188" s="312"/>
      <c r="SOX188" s="312"/>
      <c r="SOY188" s="312"/>
      <c r="SOZ188" s="312"/>
      <c r="SPA188" s="312"/>
      <c r="SPB188" s="312"/>
      <c r="SPC188" s="312"/>
      <c r="SPD188" s="312"/>
      <c r="SPE188" s="312"/>
      <c r="SPF188" s="312"/>
      <c r="SPG188" s="312"/>
      <c r="SPH188" s="312"/>
      <c r="SPI188" s="312"/>
      <c r="SPJ188" s="312"/>
      <c r="SPK188" s="312"/>
      <c r="SPL188" s="312"/>
      <c r="SPM188" s="312"/>
      <c r="SPN188" s="312"/>
      <c r="SPO188" s="312"/>
      <c r="SPP188" s="312"/>
      <c r="SPQ188" s="312"/>
      <c r="SPR188" s="312"/>
      <c r="SPS188" s="312"/>
      <c r="SPT188" s="312"/>
      <c r="SPU188" s="312"/>
      <c r="SPV188" s="312"/>
      <c r="SPW188" s="312"/>
      <c r="SPX188" s="312"/>
      <c r="SPY188" s="312"/>
      <c r="SPZ188" s="312"/>
      <c r="SQA188" s="312"/>
      <c r="SQB188" s="312"/>
      <c r="SQC188" s="312"/>
      <c r="SQD188" s="312"/>
      <c r="SQE188" s="312"/>
      <c r="SQF188" s="312"/>
      <c r="SQG188" s="312"/>
      <c r="SQH188" s="312"/>
      <c r="SQI188" s="312"/>
      <c r="SQJ188" s="312"/>
      <c r="SQK188" s="312"/>
      <c r="SQL188" s="312"/>
      <c r="SQM188" s="312"/>
      <c r="SQN188" s="312"/>
      <c r="SQO188" s="312"/>
      <c r="SQP188" s="312"/>
      <c r="SQQ188" s="312"/>
      <c r="SQR188" s="312"/>
      <c r="SQS188" s="312"/>
      <c r="SQT188" s="312"/>
      <c r="SQU188" s="312"/>
      <c r="SQV188" s="312"/>
      <c r="SQW188" s="312"/>
      <c r="SQX188" s="312"/>
      <c r="SQY188" s="312"/>
      <c r="SQZ188" s="312"/>
      <c r="SRA188" s="312"/>
      <c r="SRB188" s="312"/>
      <c r="SRC188" s="312"/>
      <c r="SRD188" s="312"/>
      <c r="SRE188" s="312"/>
      <c r="SRF188" s="312"/>
      <c r="SRG188" s="312"/>
      <c r="SRH188" s="312"/>
      <c r="SRI188" s="312"/>
      <c r="SRJ188" s="312"/>
      <c r="SRK188" s="312"/>
      <c r="SRL188" s="312"/>
      <c r="SRM188" s="312"/>
      <c r="SRN188" s="312"/>
      <c r="SRO188" s="312"/>
      <c r="SRP188" s="312"/>
      <c r="SRQ188" s="312"/>
      <c r="SRR188" s="312"/>
      <c r="SRS188" s="312"/>
      <c r="SRT188" s="312"/>
      <c r="SRU188" s="312"/>
      <c r="SRV188" s="312"/>
      <c r="SRW188" s="312"/>
      <c r="SRX188" s="312"/>
      <c r="SRY188" s="312"/>
      <c r="SRZ188" s="312"/>
      <c r="SSA188" s="312"/>
      <c r="SSB188" s="312"/>
      <c r="SSC188" s="312"/>
      <c r="SSD188" s="312"/>
      <c r="SSE188" s="312"/>
      <c r="SSF188" s="312"/>
      <c r="SSG188" s="312"/>
      <c r="SSH188" s="312"/>
      <c r="SSI188" s="312"/>
      <c r="SSJ188" s="312"/>
      <c r="SSK188" s="312"/>
      <c r="SSL188" s="312"/>
      <c r="SSM188" s="312"/>
      <c r="SSN188" s="312"/>
      <c r="SSO188" s="312"/>
      <c r="SSP188" s="312"/>
      <c r="SSQ188" s="312"/>
      <c r="SSR188" s="312"/>
      <c r="SSS188" s="312"/>
      <c r="SST188" s="312"/>
      <c r="SSU188" s="312"/>
      <c r="SSV188" s="312"/>
      <c r="SSW188" s="312"/>
      <c r="SSX188" s="312"/>
      <c r="SSY188" s="312"/>
      <c r="SSZ188" s="312"/>
      <c r="STA188" s="312"/>
      <c r="STB188" s="312"/>
      <c r="STC188" s="312"/>
      <c r="STD188" s="312"/>
      <c r="STE188" s="312"/>
      <c r="STF188" s="312"/>
      <c r="STG188" s="312"/>
      <c r="STH188" s="312"/>
      <c r="STI188" s="312"/>
      <c r="STJ188" s="312"/>
      <c r="STK188" s="312"/>
      <c r="STL188" s="312"/>
      <c r="STM188" s="312"/>
      <c r="STN188" s="312"/>
      <c r="STO188" s="312"/>
      <c r="STP188" s="312"/>
      <c r="STQ188" s="312"/>
      <c r="STR188" s="312"/>
      <c r="STS188" s="312"/>
      <c r="STT188" s="312"/>
      <c r="STU188" s="312"/>
      <c r="STV188" s="312"/>
      <c r="STW188" s="312"/>
      <c r="STX188" s="312"/>
      <c r="STY188" s="312"/>
      <c r="STZ188" s="312"/>
      <c r="SUA188" s="312"/>
      <c r="SUB188" s="312"/>
      <c r="SUC188" s="312"/>
      <c r="SUD188" s="312"/>
      <c r="SUE188" s="312"/>
      <c r="SUF188" s="312"/>
      <c r="SUG188" s="312"/>
      <c r="SUH188" s="312"/>
      <c r="SUI188" s="312"/>
      <c r="SUJ188" s="312"/>
      <c r="SUK188" s="312"/>
      <c r="SUL188" s="312"/>
      <c r="SUM188" s="312"/>
      <c r="SUN188" s="312"/>
      <c r="SUO188" s="312"/>
      <c r="SUP188" s="312"/>
      <c r="SUQ188" s="312"/>
      <c r="SUR188" s="312"/>
      <c r="SUS188" s="312"/>
      <c r="SUT188" s="312"/>
      <c r="SUU188" s="312"/>
      <c r="SUV188" s="312"/>
      <c r="SUW188" s="312"/>
      <c r="SUX188" s="312"/>
      <c r="SUY188" s="312"/>
      <c r="SUZ188" s="312"/>
      <c r="SVA188" s="312"/>
      <c r="SVB188" s="312"/>
      <c r="SVC188" s="312"/>
      <c r="SVD188" s="312"/>
      <c r="SVE188" s="312"/>
      <c r="SVF188" s="312"/>
      <c r="SVG188" s="312"/>
      <c r="SVH188" s="312"/>
      <c r="SVI188" s="312"/>
      <c r="SVJ188" s="312"/>
      <c r="SVK188" s="312"/>
      <c r="SVL188" s="312"/>
      <c r="SVM188" s="312"/>
      <c r="SVN188" s="312"/>
      <c r="SVO188" s="312"/>
      <c r="SVP188" s="312"/>
      <c r="SVQ188" s="312"/>
      <c r="SVR188" s="312"/>
      <c r="SVS188" s="312"/>
      <c r="SVT188" s="312"/>
      <c r="SVU188" s="312"/>
      <c r="SVV188" s="312"/>
      <c r="SVW188" s="312"/>
      <c r="SVX188" s="312"/>
      <c r="SVY188" s="312"/>
      <c r="SVZ188" s="312"/>
      <c r="SWA188" s="312"/>
      <c r="SWB188" s="312"/>
      <c r="SWC188" s="312"/>
      <c r="SWD188" s="312"/>
      <c r="SWE188" s="312"/>
      <c r="SWF188" s="312"/>
      <c r="SWG188" s="312"/>
      <c r="SWH188" s="312"/>
      <c r="SWI188" s="312"/>
      <c r="SWJ188" s="312"/>
      <c r="SWK188" s="312"/>
      <c r="SWL188" s="312"/>
      <c r="SWM188" s="312"/>
      <c r="SWN188" s="312"/>
      <c r="SWO188" s="312"/>
      <c r="SWP188" s="312"/>
      <c r="SWQ188" s="312"/>
      <c r="SWR188" s="312"/>
      <c r="SWS188" s="312"/>
      <c r="SWT188" s="312"/>
      <c r="SWU188" s="312"/>
      <c r="SWV188" s="312"/>
      <c r="SWW188" s="312"/>
      <c r="SWX188" s="312"/>
      <c r="SWY188" s="312"/>
      <c r="SWZ188" s="312"/>
      <c r="SXA188" s="312"/>
      <c r="SXB188" s="312"/>
      <c r="SXC188" s="312"/>
      <c r="SXD188" s="312"/>
      <c r="SXE188" s="312"/>
      <c r="SXF188" s="312"/>
      <c r="SXG188" s="312"/>
      <c r="SXH188" s="312"/>
      <c r="SXI188" s="312"/>
      <c r="SXJ188" s="312"/>
      <c r="SXK188" s="312"/>
      <c r="SXL188" s="312"/>
      <c r="SXM188" s="312"/>
      <c r="SXN188" s="312"/>
      <c r="SXO188" s="312"/>
      <c r="SXP188" s="312"/>
      <c r="SXQ188" s="312"/>
      <c r="SXR188" s="312"/>
      <c r="SXS188" s="312"/>
      <c r="SXT188" s="312"/>
      <c r="SXU188" s="312"/>
      <c r="SXV188" s="312"/>
      <c r="SXW188" s="312"/>
      <c r="SXX188" s="312"/>
      <c r="SXY188" s="312"/>
      <c r="SXZ188" s="312"/>
      <c r="SYA188" s="312"/>
      <c r="SYB188" s="312"/>
      <c r="SYC188" s="312"/>
      <c r="SYD188" s="312"/>
      <c r="SYE188" s="312"/>
      <c r="SYF188" s="312"/>
      <c r="SYG188" s="312"/>
      <c r="SYH188" s="312"/>
      <c r="SYI188" s="312"/>
      <c r="SYJ188" s="312"/>
      <c r="SYK188" s="312"/>
      <c r="SYL188" s="312"/>
      <c r="SYM188" s="312"/>
      <c r="SYN188" s="312"/>
      <c r="SYO188" s="312"/>
      <c r="SYP188" s="312"/>
      <c r="SYQ188" s="312"/>
      <c r="SYR188" s="312"/>
      <c r="SYS188" s="312"/>
      <c r="SYT188" s="312"/>
      <c r="SYU188" s="312"/>
      <c r="SYV188" s="312"/>
      <c r="SYW188" s="312"/>
      <c r="SYX188" s="312"/>
      <c r="SYY188" s="312"/>
      <c r="SYZ188" s="312"/>
      <c r="SZA188" s="312"/>
      <c r="SZB188" s="312"/>
      <c r="SZC188" s="312"/>
      <c r="SZD188" s="312"/>
      <c r="SZE188" s="312"/>
      <c r="SZF188" s="312"/>
      <c r="SZG188" s="312"/>
      <c r="SZH188" s="312"/>
      <c r="SZI188" s="312"/>
      <c r="SZJ188" s="312"/>
      <c r="SZK188" s="312"/>
      <c r="SZL188" s="312"/>
      <c r="SZM188" s="312"/>
      <c r="SZN188" s="312"/>
      <c r="SZO188" s="312"/>
      <c r="SZP188" s="312"/>
      <c r="SZQ188" s="312"/>
      <c r="SZR188" s="312"/>
      <c r="SZS188" s="312"/>
      <c r="SZT188" s="312"/>
      <c r="SZU188" s="312"/>
      <c r="SZV188" s="312"/>
      <c r="SZW188" s="312"/>
      <c r="SZX188" s="312"/>
      <c r="SZY188" s="312"/>
      <c r="SZZ188" s="312"/>
      <c r="TAA188" s="312"/>
      <c r="TAB188" s="312"/>
      <c r="TAC188" s="312"/>
      <c r="TAD188" s="312"/>
      <c r="TAE188" s="312"/>
      <c r="TAF188" s="312"/>
      <c r="TAG188" s="312"/>
      <c r="TAH188" s="312"/>
      <c r="TAI188" s="312"/>
      <c r="TAJ188" s="312"/>
      <c r="TAK188" s="312"/>
      <c r="TAL188" s="312"/>
      <c r="TAM188" s="312"/>
      <c r="TAN188" s="312"/>
      <c r="TAO188" s="312"/>
      <c r="TAP188" s="312"/>
      <c r="TAQ188" s="312"/>
      <c r="TAR188" s="312"/>
      <c r="TAS188" s="312"/>
      <c r="TAT188" s="312"/>
      <c r="TAU188" s="312"/>
      <c r="TAV188" s="312"/>
      <c r="TAW188" s="312"/>
      <c r="TAX188" s="312"/>
      <c r="TAY188" s="312"/>
      <c r="TAZ188" s="312"/>
      <c r="TBA188" s="312"/>
      <c r="TBB188" s="312"/>
      <c r="TBC188" s="312"/>
      <c r="TBD188" s="312"/>
      <c r="TBE188" s="312"/>
      <c r="TBF188" s="312"/>
      <c r="TBG188" s="312"/>
      <c r="TBH188" s="312"/>
      <c r="TBI188" s="312"/>
      <c r="TBJ188" s="312"/>
      <c r="TBK188" s="312"/>
      <c r="TBL188" s="312"/>
      <c r="TBM188" s="312"/>
      <c r="TBN188" s="312"/>
      <c r="TBO188" s="312"/>
      <c r="TBP188" s="312"/>
      <c r="TBQ188" s="312"/>
      <c r="TBR188" s="312"/>
      <c r="TBS188" s="312"/>
      <c r="TBT188" s="312"/>
      <c r="TBU188" s="312"/>
      <c r="TBV188" s="312"/>
      <c r="TBW188" s="312"/>
      <c r="TBX188" s="312"/>
      <c r="TBY188" s="312"/>
      <c r="TBZ188" s="312"/>
      <c r="TCA188" s="312"/>
      <c r="TCB188" s="312"/>
      <c r="TCC188" s="312"/>
      <c r="TCD188" s="312"/>
      <c r="TCE188" s="312"/>
      <c r="TCF188" s="312"/>
      <c r="TCG188" s="312"/>
      <c r="TCH188" s="312"/>
      <c r="TCI188" s="312"/>
      <c r="TCJ188" s="312"/>
      <c r="TCK188" s="312"/>
      <c r="TCL188" s="312"/>
      <c r="TCM188" s="312"/>
      <c r="TCN188" s="312"/>
      <c r="TCO188" s="312"/>
      <c r="TCP188" s="312"/>
      <c r="TCQ188" s="312"/>
      <c r="TCR188" s="312"/>
      <c r="TCS188" s="312"/>
      <c r="TCT188" s="312"/>
      <c r="TCU188" s="312"/>
      <c r="TCV188" s="312"/>
      <c r="TCW188" s="312"/>
      <c r="TCX188" s="312"/>
      <c r="TCY188" s="312"/>
      <c r="TCZ188" s="312"/>
      <c r="TDA188" s="312"/>
      <c r="TDB188" s="312"/>
      <c r="TDC188" s="312"/>
      <c r="TDD188" s="312"/>
      <c r="TDE188" s="312"/>
      <c r="TDF188" s="312"/>
      <c r="TDG188" s="312"/>
      <c r="TDH188" s="312"/>
      <c r="TDI188" s="312"/>
      <c r="TDJ188" s="312"/>
      <c r="TDK188" s="312"/>
      <c r="TDL188" s="312"/>
      <c r="TDM188" s="312"/>
      <c r="TDN188" s="312"/>
      <c r="TDO188" s="312"/>
      <c r="TDP188" s="312"/>
      <c r="TDQ188" s="312"/>
      <c r="TDR188" s="312"/>
      <c r="TDS188" s="312"/>
      <c r="TDT188" s="312"/>
      <c r="TDU188" s="312"/>
      <c r="TDV188" s="312"/>
      <c r="TDW188" s="312"/>
      <c r="TDX188" s="312"/>
      <c r="TDY188" s="312"/>
      <c r="TDZ188" s="312"/>
      <c r="TEA188" s="312"/>
      <c r="TEB188" s="312"/>
      <c r="TEC188" s="312"/>
      <c r="TED188" s="312"/>
      <c r="TEE188" s="312"/>
      <c r="TEF188" s="312"/>
      <c r="TEG188" s="312"/>
      <c r="TEH188" s="312"/>
      <c r="TEI188" s="312"/>
      <c r="TEJ188" s="312"/>
      <c r="TEK188" s="312"/>
      <c r="TEL188" s="312"/>
      <c r="TEM188" s="312"/>
      <c r="TEN188" s="312"/>
      <c r="TEO188" s="312"/>
      <c r="TEP188" s="312"/>
      <c r="TEQ188" s="312"/>
      <c r="TER188" s="312"/>
      <c r="TES188" s="312"/>
      <c r="TET188" s="312"/>
      <c r="TEU188" s="312"/>
      <c r="TEV188" s="312"/>
      <c r="TEW188" s="312"/>
      <c r="TEX188" s="312"/>
      <c r="TEY188" s="312"/>
      <c r="TEZ188" s="312"/>
      <c r="TFA188" s="312"/>
      <c r="TFB188" s="312"/>
      <c r="TFC188" s="312"/>
      <c r="TFD188" s="312"/>
      <c r="TFE188" s="312"/>
      <c r="TFF188" s="312"/>
      <c r="TFG188" s="312"/>
      <c r="TFH188" s="312"/>
      <c r="TFI188" s="312"/>
      <c r="TFJ188" s="312"/>
      <c r="TFK188" s="312"/>
      <c r="TFL188" s="312"/>
      <c r="TFM188" s="312"/>
      <c r="TFN188" s="312"/>
      <c r="TFO188" s="312"/>
      <c r="TFP188" s="312"/>
      <c r="TFQ188" s="312"/>
      <c r="TFR188" s="312"/>
      <c r="TFS188" s="312"/>
      <c r="TFT188" s="312"/>
      <c r="TFU188" s="312"/>
      <c r="TFV188" s="312"/>
      <c r="TFW188" s="312"/>
      <c r="TFX188" s="312"/>
      <c r="TFY188" s="312"/>
      <c r="TFZ188" s="312"/>
      <c r="TGA188" s="312"/>
      <c r="TGB188" s="312"/>
      <c r="TGC188" s="312"/>
      <c r="TGD188" s="312"/>
      <c r="TGE188" s="312"/>
      <c r="TGF188" s="312"/>
      <c r="TGG188" s="312"/>
      <c r="TGH188" s="312"/>
      <c r="TGI188" s="312"/>
      <c r="TGJ188" s="312"/>
      <c r="TGK188" s="312"/>
      <c r="TGL188" s="312"/>
      <c r="TGM188" s="312"/>
      <c r="TGN188" s="312"/>
      <c r="TGO188" s="312"/>
      <c r="TGP188" s="312"/>
      <c r="TGQ188" s="312"/>
      <c r="TGR188" s="312"/>
      <c r="TGS188" s="312"/>
      <c r="TGT188" s="312"/>
      <c r="TGU188" s="312"/>
      <c r="TGV188" s="312"/>
      <c r="TGW188" s="312"/>
      <c r="TGX188" s="312"/>
      <c r="TGY188" s="312"/>
      <c r="TGZ188" s="312"/>
      <c r="THA188" s="312"/>
      <c r="THB188" s="312"/>
      <c r="THC188" s="312"/>
      <c r="THD188" s="312"/>
      <c r="THE188" s="312"/>
      <c r="THF188" s="312"/>
      <c r="THG188" s="312"/>
      <c r="THH188" s="312"/>
      <c r="THI188" s="312"/>
      <c r="THJ188" s="312"/>
      <c r="THK188" s="312"/>
      <c r="THL188" s="312"/>
      <c r="THM188" s="312"/>
      <c r="THN188" s="312"/>
      <c r="THO188" s="312"/>
      <c r="THP188" s="312"/>
      <c r="THQ188" s="312"/>
      <c r="THR188" s="312"/>
      <c r="THS188" s="312"/>
      <c r="THT188" s="312"/>
      <c r="THU188" s="312"/>
      <c r="THV188" s="312"/>
      <c r="THW188" s="312"/>
      <c r="THX188" s="312"/>
      <c r="THY188" s="312"/>
      <c r="THZ188" s="312"/>
      <c r="TIA188" s="312"/>
      <c r="TIB188" s="312"/>
      <c r="TIC188" s="312"/>
      <c r="TID188" s="312"/>
      <c r="TIE188" s="312"/>
      <c r="TIF188" s="312"/>
      <c r="TIG188" s="312"/>
      <c r="TIH188" s="312"/>
      <c r="TII188" s="312"/>
      <c r="TIJ188" s="312"/>
      <c r="TIK188" s="312"/>
      <c r="TIL188" s="312"/>
      <c r="TIM188" s="312"/>
      <c r="TIN188" s="312"/>
      <c r="TIO188" s="312"/>
      <c r="TIP188" s="312"/>
      <c r="TIQ188" s="312"/>
      <c r="TIR188" s="312"/>
      <c r="TIS188" s="312"/>
      <c r="TIT188" s="312"/>
      <c r="TIU188" s="312"/>
      <c r="TIV188" s="312"/>
      <c r="TIW188" s="312"/>
      <c r="TIX188" s="312"/>
      <c r="TIY188" s="312"/>
      <c r="TIZ188" s="312"/>
      <c r="TJA188" s="312"/>
      <c r="TJB188" s="312"/>
      <c r="TJC188" s="312"/>
      <c r="TJD188" s="312"/>
      <c r="TJE188" s="312"/>
      <c r="TJF188" s="312"/>
      <c r="TJG188" s="312"/>
      <c r="TJH188" s="312"/>
      <c r="TJI188" s="312"/>
      <c r="TJJ188" s="312"/>
      <c r="TJK188" s="312"/>
      <c r="TJL188" s="312"/>
      <c r="TJM188" s="312"/>
      <c r="TJN188" s="312"/>
      <c r="TJO188" s="312"/>
      <c r="TJP188" s="312"/>
      <c r="TJQ188" s="312"/>
      <c r="TJR188" s="312"/>
      <c r="TJS188" s="312"/>
      <c r="TJT188" s="312"/>
      <c r="TJU188" s="312"/>
      <c r="TJV188" s="312"/>
      <c r="TJW188" s="312"/>
      <c r="TJX188" s="312"/>
      <c r="TJY188" s="312"/>
      <c r="TJZ188" s="312"/>
      <c r="TKA188" s="312"/>
      <c r="TKB188" s="312"/>
      <c r="TKC188" s="312"/>
      <c r="TKD188" s="312"/>
      <c r="TKE188" s="312"/>
      <c r="TKF188" s="312"/>
      <c r="TKG188" s="312"/>
      <c r="TKH188" s="312"/>
      <c r="TKI188" s="312"/>
      <c r="TKJ188" s="312"/>
      <c r="TKK188" s="312"/>
      <c r="TKL188" s="312"/>
      <c r="TKM188" s="312"/>
      <c r="TKN188" s="312"/>
      <c r="TKO188" s="312"/>
      <c r="TKP188" s="312"/>
      <c r="TKQ188" s="312"/>
      <c r="TKR188" s="312"/>
      <c r="TKS188" s="312"/>
      <c r="TKT188" s="312"/>
      <c r="TKU188" s="312"/>
      <c r="TKV188" s="312"/>
      <c r="TKW188" s="312"/>
      <c r="TKX188" s="312"/>
      <c r="TKY188" s="312"/>
      <c r="TKZ188" s="312"/>
      <c r="TLA188" s="312"/>
      <c r="TLB188" s="312"/>
      <c r="TLC188" s="312"/>
      <c r="TLD188" s="312"/>
      <c r="TLE188" s="312"/>
      <c r="TLF188" s="312"/>
      <c r="TLG188" s="312"/>
      <c r="TLH188" s="312"/>
      <c r="TLI188" s="312"/>
      <c r="TLJ188" s="312"/>
      <c r="TLK188" s="312"/>
      <c r="TLL188" s="312"/>
      <c r="TLM188" s="312"/>
      <c r="TLN188" s="312"/>
      <c r="TLO188" s="312"/>
      <c r="TLP188" s="312"/>
      <c r="TLQ188" s="312"/>
      <c r="TLR188" s="312"/>
      <c r="TLS188" s="312"/>
      <c r="TLT188" s="312"/>
      <c r="TLU188" s="312"/>
      <c r="TLV188" s="312"/>
      <c r="TLW188" s="312"/>
      <c r="TLX188" s="312"/>
      <c r="TLY188" s="312"/>
      <c r="TLZ188" s="312"/>
      <c r="TMA188" s="312"/>
      <c r="TMB188" s="312"/>
      <c r="TMC188" s="312"/>
      <c r="TMD188" s="312"/>
      <c r="TME188" s="312"/>
      <c r="TMF188" s="312"/>
      <c r="TMG188" s="312"/>
      <c r="TMH188" s="312"/>
      <c r="TMI188" s="312"/>
      <c r="TMJ188" s="312"/>
      <c r="TMK188" s="312"/>
      <c r="TML188" s="312"/>
      <c r="TMM188" s="312"/>
      <c r="TMN188" s="312"/>
      <c r="TMO188" s="312"/>
      <c r="TMP188" s="312"/>
      <c r="TMQ188" s="312"/>
      <c r="TMR188" s="312"/>
      <c r="TMS188" s="312"/>
      <c r="TMT188" s="312"/>
      <c r="TMU188" s="312"/>
      <c r="TMV188" s="312"/>
      <c r="TMW188" s="312"/>
      <c r="TMX188" s="312"/>
      <c r="TMY188" s="312"/>
      <c r="TMZ188" s="312"/>
      <c r="TNA188" s="312"/>
      <c r="TNB188" s="312"/>
      <c r="TNC188" s="312"/>
      <c r="TND188" s="312"/>
      <c r="TNE188" s="312"/>
      <c r="TNF188" s="312"/>
      <c r="TNG188" s="312"/>
      <c r="TNH188" s="312"/>
      <c r="TNI188" s="312"/>
      <c r="TNJ188" s="312"/>
      <c r="TNK188" s="312"/>
      <c r="TNL188" s="312"/>
      <c r="TNM188" s="312"/>
      <c r="TNN188" s="312"/>
      <c r="TNO188" s="312"/>
      <c r="TNP188" s="312"/>
      <c r="TNQ188" s="312"/>
      <c r="TNR188" s="312"/>
      <c r="TNS188" s="312"/>
      <c r="TNT188" s="312"/>
      <c r="TNU188" s="312"/>
      <c r="TNV188" s="312"/>
      <c r="TNW188" s="312"/>
      <c r="TNX188" s="312"/>
      <c r="TNY188" s="312"/>
      <c r="TNZ188" s="312"/>
      <c r="TOA188" s="312"/>
      <c r="TOB188" s="312"/>
      <c r="TOC188" s="312"/>
      <c r="TOD188" s="312"/>
      <c r="TOE188" s="312"/>
      <c r="TOF188" s="312"/>
      <c r="TOG188" s="312"/>
      <c r="TOH188" s="312"/>
      <c r="TOI188" s="312"/>
      <c r="TOJ188" s="312"/>
      <c r="TOK188" s="312"/>
      <c r="TOL188" s="312"/>
      <c r="TOM188" s="312"/>
      <c r="TON188" s="312"/>
      <c r="TOO188" s="312"/>
      <c r="TOP188" s="312"/>
      <c r="TOQ188" s="312"/>
      <c r="TOR188" s="312"/>
      <c r="TOS188" s="312"/>
      <c r="TOT188" s="312"/>
      <c r="TOU188" s="312"/>
      <c r="TOV188" s="312"/>
      <c r="TOW188" s="312"/>
      <c r="TOX188" s="312"/>
      <c r="TOY188" s="312"/>
      <c r="TOZ188" s="312"/>
      <c r="TPA188" s="312"/>
      <c r="TPB188" s="312"/>
      <c r="TPC188" s="312"/>
      <c r="TPD188" s="312"/>
      <c r="TPE188" s="312"/>
      <c r="TPF188" s="312"/>
      <c r="TPG188" s="312"/>
      <c r="TPH188" s="312"/>
      <c r="TPI188" s="312"/>
      <c r="TPJ188" s="312"/>
      <c r="TPK188" s="312"/>
      <c r="TPL188" s="312"/>
      <c r="TPM188" s="312"/>
      <c r="TPN188" s="312"/>
      <c r="TPO188" s="312"/>
      <c r="TPP188" s="312"/>
      <c r="TPQ188" s="312"/>
      <c r="TPR188" s="312"/>
      <c r="TPS188" s="312"/>
      <c r="TPT188" s="312"/>
      <c r="TPU188" s="312"/>
      <c r="TPV188" s="312"/>
      <c r="TPW188" s="312"/>
      <c r="TPX188" s="312"/>
      <c r="TPY188" s="312"/>
      <c r="TPZ188" s="312"/>
      <c r="TQA188" s="312"/>
      <c r="TQB188" s="312"/>
      <c r="TQC188" s="312"/>
      <c r="TQD188" s="312"/>
      <c r="TQE188" s="312"/>
      <c r="TQF188" s="312"/>
      <c r="TQG188" s="312"/>
      <c r="TQH188" s="312"/>
      <c r="TQI188" s="312"/>
      <c r="TQJ188" s="312"/>
      <c r="TQK188" s="312"/>
      <c r="TQL188" s="312"/>
      <c r="TQM188" s="312"/>
      <c r="TQN188" s="312"/>
      <c r="TQO188" s="312"/>
      <c r="TQP188" s="312"/>
      <c r="TQQ188" s="312"/>
      <c r="TQR188" s="312"/>
      <c r="TQS188" s="312"/>
      <c r="TQT188" s="312"/>
      <c r="TQU188" s="312"/>
      <c r="TQV188" s="312"/>
      <c r="TQW188" s="312"/>
      <c r="TQX188" s="312"/>
      <c r="TQY188" s="312"/>
      <c r="TQZ188" s="312"/>
      <c r="TRA188" s="312"/>
      <c r="TRB188" s="312"/>
      <c r="TRC188" s="312"/>
      <c r="TRD188" s="312"/>
      <c r="TRE188" s="312"/>
      <c r="TRF188" s="312"/>
      <c r="TRG188" s="312"/>
      <c r="TRH188" s="312"/>
      <c r="TRI188" s="312"/>
      <c r="TRJ188" s="312"/>
      <c r="TRK188" s="312"/>
      <c r="TRL188" s="312"/>
      <c r="TRM188" s="312"/>
      <c r="TRN188" s="312"/>
      <c r="TRO188" s="312"/>
      <c r="TRP188" s="312"/>
      <c r="TRQ188" s="312"/>
      <c r="TRR188" s="312"/>
      <c r="TRS188" s="312"/>
      <c r="TRT188" s="312"/>
      <c r="TRU188" s="312"/>
      <c r="TRV188" s="312"/>
      <c r="TRW188" s="312"/>
      <c r="TRX188" s="312"/>
      <c r="TRY188" s="312"/>
      <c r="TRZ188" s="312"/>
      <c r="TSA188" s="312"/>
      <c r="TSB188" s="312"/>
      <c r="TSC188" s="312"/>
      <c r="TSD188" s="312"/>
      <c r="TSE188" s="312"/>
      <c r="TSF188" s="312"/>
      <c r="TSG188" s="312"/>
      <c r="TSH188" s="312"/>
      <c r="TSI188" s="312"/>
      <c r="TSJ188" s="312"/>
      <c r="TSK188" s="312"/>
      <c r="TSL188" s="312"/>
      <c r="TSM188" s="312"/>
      <c r="TSN188" s="312"/>
      <c r="TSO188" s="312"/>
      <c r="TSP188" s="312"/>
      <c r="TSQ188" s="312"/>
      <c r="TSR188" s="312"/>
      <c r="TSS188" s="312"/>
      <c r="TST188" s="312"/>
      <c r="TSU188" s="312"/>
      <c r="TSV188" s="312"/>
      <c r="TSW188" s="312"/>
      <c r="TSX188" s="312"/>
      <c r="TSY188" s="312"/>
      <c r="TSZ188" s="312"/>
      <c r="TTA188" s="312"/>
      <c r="TTB188" s="312"/>
      <c r="TTC188" s="312"/>
      <c r="TTD188" s="312"/>
      <c r="TTE188" s="312"/>
      <c r="TTF188" s="312"/>
      <c r="TTG188" s="312"/>
      <c r="TTH188" s="312"/>
      <c r="TTI188" s="312"/>
      <c r="TTJ188" s="312"/>
      <c r="TTK188" s="312"/>
      <c r="TTL188" s="312"/>
      <c r="TTM188" s="312"/>
      <c r="TTN188" s="312"/>
      <c r="TTO188" s="312"/>
      <c r="TTP188" s="312"/>
      <c r="TTQ188" s="312"/>
      <c r="TTR188" s="312"/>
      <c r="TTS188" s="312"/>
      <c r="TTT188" s="312"/>
      <c r="TTU188" s="312"/>
      <c r="TTV188" s="312"/>
      <c r="TTW188" s="312"/>
      <c r="TTX188" s="312"/>
      <c r="TTY188" s="312"/>
      <c r="TTZ188" s="312"/>
      <c r="TUA188" s="312"/>
      <c r="TUB188" s="312"/>
      <c r="TUC188" s="312"/>
      <c r="TUD188" s="312"/>
      <c r="TUE188" s="312"/>
      <c r="TUF188" s="312"/>
      <c r="TUG188" s="312"/>
      <c r="TUH188" s="312"/>
      <c r="TUI188" s="312"/>
      <c r="TUJ188" s="312"/>
      <c r="TUK188" s="312"/>
      <c r="TUL188" s="312"/>
      <c r="TUM188" s="312"/>
      <c r="TUN188" s="312"/>
      <c r="TUO188" s="312"/>
      <c r="TUP188" s="312"/>
      <c r="TUQ188" s="312"/>
      <c r="TUR188" s="312"/>
      <c r="TUS188" s="312"/>
      <c r="TUT188" s="312"/>
      <c r="TUU188" s="312"/>
      <c r="TUV188" s="312"/>
      <c r="TUW188" s="312"/>
      <c r="TUX188" s="312"/>
      <c r="TUY188" s="312"/>
      <c r="TUZ188" s="312"/>
      <c r="TVA188" s="312"/>
      <c r="TVB188" s="312"/>
      <c r="TVC188" s="312"/>
      <c r="TVD188" s="312"/>
      <c r="TVE188" s="312"/>
      <c r="TVF188" s="312"/>
      <c r="TVG188" s="312"/>
      <c r="TVH188" s="312"/>
      <c r="TVI188" s="312"/>
      <c r="TVJ188" s="312"/>
      <c r="TVK188" s="312"/>
      <c r="TVL188" s="312"/>
      <c r="TVM188" s="312"/>
      <c r="TVN188" s="312"/>
      <c r="TVO188" s="312"/>
      <c r="TVP188" s="312"/>
      <c r="TVQ188" s="312"/>
      <c r="TVR188" s="312"/>
      <c r="TVS188" s="312"/>
      <c r="TVT188" s="312"/>
      <c r="TVU188" s="312"/>
      <c r="TVV188" s="312"/>
      <c r="TVW188" s="312"/>
      <c r="TVX188" s="312"/>
      <c r="TVY188" s="312"/>
      <c r="TVZ188" s="312"/>
      <c r="TWA188" s="312"/>
      <c r="TWB188" s="312"/>
      <c r="TWC188" s="312"/>
      <c r="TWD188" s="312"/>
      <c r="TWE188" s="312"/>
      <c r="TWF188" s="312"/>
      <c r="TWG188" s="312"/>
      <c r="TWH188" s="312"/>
      <c r="TWI188" s="312"/>
      <c r="TWJ188" s="312"/>
      <c r="TWK188" s="312"/>
      <c r="TWL188" s="312"/>
      <c r="TWM188" s="312"/>
      <c r="TWN188" s="312"/>
      <c r="TWO188" s="312"/>
      <c r="TWP188" s="312"/>
      <c r="TWQ188" s="312"/>
      <c r="TWR188" s="312"/>
      <c r="TWS188" s="312"/>
      <c r="TWT188" s="312"/>
      <c r="TWU188" s="312"/>
      <c r="TWV188" s="312"/>
      <c r="TWW188" s="312"/>
      <c r="TWX188" s="312"/>
      <c r="TWY188" s="312"/>
      <c r="TWZ188" s="312"/>
      <c r="TXA188" s="312"/>
      <c r="TXB188" s="312"/>
      <c r="TXC188" s="312"/>
      <c r="TXD188" s="312"/>
      <c r="TXE188" s="312"/>
      <c r="TXF188" s="312"/>
      <c r="TXG188" s="312"/>
      <c r="TXH188" s="312"/>
      <c r="TXI188" s="312"/>
      <c r="TXJ188" s="312"/>
      <c r="TXK188" s="312"/>
      <c r="TXL188" s="312"/>
      <c r="TXM188" s="312"/>
      <c r="TXN188" s="312"/>
      <c r="TXO188" s="312"/>
      <c r="TXP188" s="312"/>
      <c r="TXQ188" s="312"/>
      <c r="TXR188" s="312"/>
      <c r="TXS188" s="312"/>
      <c r="TXT188" s="312"/>
      <c r="TXU188" s="312"/>
      <c r="TXV188" s="312"/>
      <c r="TXW188" s="312"/>
      <c r="TXX188" s="312"/>
      <c r="TXY188" s="312"/>
      <c r="TXZ188" s="312"/>
      <c r="TYA188" s="312"/>
      <c r="TYB188" s="312"/>
      <c r="TYC188" s="312"/>
      <c r="TYD188" s="312"/>
      <c r="TYE188" s="312"/>
      <c r="TYF188" s="312"/>
      <c r="TYG188" s="312"/>
      <c r="TYH188" s="312"/>
      <c r="TYI188" s="312"/>
      <c r="TYJ188" s="312"/>
      <c r="TYK188" s="312"/>
      <c r="TYL188" s="312"/>
      <c r="TYM188" s="312"/>
      <c r="TYN188" s="312"/>
      <c r="TYO188" s="312"/>
      <c r="TYP188" s="312"/>
      <c r="TYQ188" s="312"/>
      <c r="TYR188" s="312"/>
      <c r="TYS188" s="312"/>
      <c r="TYT188" s="312"/>
      <c r="TYU188" s="312"/>
      <c r="TYV188" s="312"/>
      <c r="TYW188" s="312"/>
      <c r="TYX188" s="312"/>
      <c r="TYY188" s="312"/>
      <c r="TYZ188" s="312"/>
      <c r="TZA188" s="312"/>
      <c r="TZB188" s="312"/>
      <c r="TZC188" s="312"/>
      <c r="TZD188" s="312"/>
      <c r="TZE188" s="312"/>
      <c r="TZF188" s="312"/>
      <c r="TZG188" s="312"/>
      <c r="TZH188" s="312"/>
      <c r="TZI188" s="312"/>
      <c r="TZJ188" s="312"/>
      <c r="TZK188" s="312"/>
      <c r="TZL188" s="312"/>
      <c r="TZM188" s="312"/>
      <c r="TZN188" s="312"/>
      <c r="TZO188" s="312"/>
      <c r="TZP188" s="312"/>
      <c r="TZQ188" s="312"/>
      <c r="TZR188" s="312"/>
      <c r="TZS188" s="312"/>
      <c r="TZT188" s="312"/>
      <c r="TZU188" s="312"/>
      <c r="TZV188" s="312"/>
      <c r="TZW188" s="312"/>
      <c r="TZX188" s="312"/>
      <c r="TZY188" s="312"/>
      <c r="TZZ188" s="312"/>
      <c r="UAA188" s="312"/>
      <c r="UAB188" s="312"/>
      <c r="UAC188" s="312"/>
      <c r="UAD188" s="312"/>
      <c r="UAE188" s="312"/>
      <c r="UAF188" s="312"/>
      <c r="UAG188" s="312"/>
      <c r="UAH188" s="312"/>
      <c r="UAI188" s="312"/>
      <c r="UAJ188" s="312"/>
      <c r="UAK188" s="312"/>
      <c r="UAL188" s="312"/>
      <c r="UAM188" s="312"/>
      <c r="UAN188" s="312"/>
      <c r="UAO188" s="312"/>
      <c r="UAP188" s="312"/>
      <c r="UAQ188" s="312"/>
      <c r="UAR188" s="312"/>
      <c r="UAS188" s="312"/>
      <c r="UAT188" s="312"/>
      <c r="UAU188" s="312"/>
      <c r="UAV188" s="312"/>
      <c r="UAW188" s="312"/>
      <c r="UAX188" s="312"/>
      <c r="UAY188" s="312"/>
      <c r="UAZ188" s="312"/>
      <c r="UBA188" s="312"/>
      <c r="UBB188" s="312"/>
      <c r="UBC188" s="312"/>
      <c r="UBD188" s="312"/>
      <c r="UBE188" s="312"/>
      <c r="UBF188" s="312"/>
      <c r="UBG188" s="312"/>
      <c r="UBH188" s="312"/>
      <c r="UBI188" s="312"/>
      <c r="UBJ188" s="312"/>
      <c r="UBK188" s="312"/>
      <c r="UBL188" s="312"/>
      <c r="UBM188" s="312"/>
      <c r="UBN188" s="312"/>
      <c r="UBO188" s="312"/>
      <c r="UBP188" s="312"/>
      <c r="UBQ188" s="312"/>
      <c r="UBR188" s="312"/>
      <c r="UBS188" s="312"/>
      <c r="UBT188" s="312"/>
      <c r="UBU188" s="312"/>
      <c r="UBV188" s="312"/>
      <c r="UBW188" s="312"/>
      <c r="UBX188" s="312"/>
      <c r="UBY188" s="312"/>
      <c r="UBZ188" s="312"/>
      <c r="UCA188" s="312"/>
      <c r="UCB188" s="312"/>
      <c r="UCC188" s="312"/>
      <c r="UCD188" s="312"/>
      <c r="UCE188" s="312"/>
      <c r="UCF188" s="312"/>
      <c r="UCG188" s="312"/>
      <c r="UCH188" s="312"/>
      <c r="UCI188" s="312"/>
      <c r="UCJ188" s="312"/>
      <c r="UCK188" s="312"/>
      <c r="UCL188" s="312"/>
      <c r="UCM188" s="312"/>
      <c r="UCN188" s="312"/>
      <c r="UCO188" s="312"/>
      <c r="UCP188" s="312"/>
      <c r="UCQ188" s="312"/>
      <c r="UCR188" s="312"/>
      <c r="UCS188" s="312"/>
      <c r="UCT188" s="312"/>
      <c r="UCU188" s="312"/>
      <c r="UCV188" s="312"/>
      <c r="UCW188" s="312"/>
      <c r="UCX188" s="312"/>
      <c r="UCY188" s="312"/>
      <c r="UCZ188" s="312"/>
      <c r="UDA188" s="312"/>
      <c r="UDB188" s="312"/>
      <c r="UDC188" s="312"/>
      <c r="UDD188" s="312"/>
      <c r="UDE188" s="312"/>
      <c r="UDF188" s="312"/>
      <c r="UDG188" s="312"/>
      <c r="UDH188" s="312"/>
      <c r="UDI188" s="312"/>
      <c r="UDJ188" s="312"/>
      <c r="UDK188" s="312"/>
      <c r="UDL188" s="312"/>
      <c r="UDM188" s="312"/>
      <c r="UDN188" s="312"/>
      <c r="UDO188" s="312"/>
      <c r="UDP188" s="312"/>
      <c r="UDQ188" s="312"/>
      <c r="UDR188" s="312"/>
      <c r="UDS188" s="312"/>
      <c r="UDT188" s="312"/>
      <c r="UDU188" s="312"/>
      <c r="UDV188" s="312"/>
      <c r="UDW188" s="312"/>
      <c r="UDX188" s="312"/>
      <c r="UDY188" s="312"/>
      <c r="UDZ188" s="312"/>
      <c r="UEA188" s="312"/>
      <c r="UEB188" s="312"/>
      <c r="UEC188" s="312"/>
      <c r="UED188" s="312"/>
      <c r="UEE188" s="312"/>
      <c r="UEF188" s="312"/>
      <c r="UEG188" s="312"/>
      <c r="UEH188" s="312"/>
      <c r="UEI188" s="312"/>
      <c r="UEJ188" s="312"/>
      <c r="UEK188" s="312"/>
      <c r="UEL188" s="312"/>
      <c r="UEM188" s="312"/>
      <c r="UEN188" s="312"/>
      <c r="UEO188" s="312"/>
      <c r="UEP188" s="312"/>
      <c r="UEQ188" s="312"/>
      <c r="UER188" s="312"/>
      <c r="UES188" s="312"/>
      <c r="UET188" s="312"/>
      <c r="UEU188" s="312"/>
      <c r="UEV188" s="312"/>
      <c r="UEW188" s="312"/>
      <c r="UEX188" s="312"/>
      <c r="UEY188" s="312"/>
      <c r="UEZ188" s="312"/>
      <c r="UFA188" s="312"/>
      <c r="UFB188" s="312"/>
      <c r="UFC188" s="312"/>
      <c r="UFD188" s="312"/>
      <c r="UFE188" s="312"/>
      <c r="UFF188" s="312"/>
      <c r="UFG188" s="312"/>
      <c r="UFH188" s="312"/>
      <c r="UFI188" s="312"/>
      <c r="UFJ188" s="312"/>
      <c r="UFK188" s="312"/>
      <c r="UFL188" s="312"/>
      <c r="UFM188" s="312"/>
      <c r="UFN188" s="312"/>
      <c r="UFO188" s="312"/>
      <c r="UFP188" s="312"/>
      <c r="UFQ188" s="312"/>
      <c r="UFR188" s="312"/>
      <c r="UFS188" s="312"/>
      <c r="UFT188" s="312"/>
      <c r="UFU188" s="312"/>
      <c r="UFV188" s="312"/>
      <c r="UFW188" s="312"/>
      <c r="UFX188" s="312"/>
      <c r="UFY188" s="312"/>
      <c r="UFZ188" s="312"/>
      <c r="UGA188" s="312"/>
      <c r="UGB188" s="312"/>
      <c r="UGC188" s="312"/>
      <c r="UGD188" s="312"/>
      <c r="UGE188" s="312"/>
      <c r="UGF188" s="312"/>
      <c r="UGG188" s="312"/>
      <c r="UGH188" s="312"/>
      <c r="UGI188" s="312"/>
      <c r="UGJ188" s="312"/>
      <c r="UGK188" s="312"/>
      <c r="UGL188" s="312"/>
      <c r="UGM188" s="312"/>
      <c r="UGN188" s="312"/>
      <c r="UGO188" s="312"/>
      <c r="UGP188" s="312"/>
      <c r="UGQ188" s="312"/>
      <c r="UGR188" s="312"/>
      <c r="UGS188" s="312"/>
      <c r="UGT188" s="312"/>
      <c r="UGU188" s="312"/>
      <c r="UGV188" s="312"/>
      <c r="UGW188" s="312"/>
      <c r="UGX188" s="312"/>
      <c r="UGY188" s="312"/>
      <c r="UGZ188" s="312"/>
      <c r="UHA188" s="312"/>
      <c r="UHB188" s="312"/>
      <c r="UHC188" s="312"/>
      <c r="UHD188" s="312"/>
      <c r="UHE188" s="312"/>
      <c r="UHF188" s="312"/>
      <c r="UHG188" s="312"/>
      <c r="UHH188" s="312"/>
      <c r="UHI188" s="312"/>
      <c r="UHJ188" s="312"/>
      <c r="UHK188" s="312"/>
      <c r="UHL188" s="312"/>
      <c r="UHM188" s="312"/>
      <c r="UHN188" s="312"/>
      <c r="UHO188" s="312"/>
      <c r="UHP188" s="312"/>
      <c r="UHQ188" s="312"/>
      <c r="UHR188" s="312"/>
      <c r="UHS188" s="312"/>
      <c r="UHT188" s="312"/>
      <c r="UHU188" s="312"/>
      <c r="UHV188" s="312"/>
      <c r="UHW188" s="312"/>
      <c r="UHX188" s="312"/>
      <c r="UHY188" s="312"/>
      <c r="UHZ188" s="312"/>
      <c r="UIA188" s="312"/>
      <c r="UIB188" s="312"/>
      <c r="UIC188" s="312"/>
      <c r="UID188" s="312"/>
      <c r="UIE188" s="312"/>
      <c r="UIF188" s="312"/>
      <c r="UIG188" s="312"/>
      <c r="UIH188" s="312"/>
      <c r="UII188" s="312"/>
      <c r="UIJ188" s="312"/>
      <c r="UIK188" s="312"/>
      <c r="UIL188" s="312"/>
      <c r="UIM188" s="312"/>
      <c r="UIN188" s="312"/>
      <c r="UIO188" s="312"/>
      <c r="UIP188" s="312"/>
      <c r="UIQ188" s="312"/>
      <c r="UIR188" s="312"/>
      <c r="UIS188" s="312"/>
      <c r="UIT188" s="312"/>
      <c r="UIU188" s="312"/>
      <c r="UIV188" s="312"/>
      <c r="UIW188" s="312"/>
      <c r="UIX188" s="312"/>
      <c r="UIY188" s="312"/>
      <c r="UIZ188" s="312"/>
      <c r="UJA188" s="312"/>
      <c r="UJB188" s="312"/>
      <c r="UJC188" s="312"/>
      <c r="UJD188" s="312"/>
      <c r="UJE188" s="312"/>
      <c r="UJF188" s="312"/>
      <c r="UJG188" s="312"/>
      <c r="UJH188" s="312"/>
      <c r="UJI188" s="312"/>
      <c r="UJJ188" s="312"/>
      <c r="UJK188" s="312"/>
      <c r="UJL188" s="312"/>
      <c r="UJM188" s="312"/>
      <c r="UJN188" s="312"/>
      <c r="UJO188" s="312"/>
      <c r="UJP188" s="312"/>
      <c r="UJQ188" s="312"/>
      <c r="UJR188" s="312"/>
      <c r="UJS188" s="312"/>
      <c r="UJT188" s="312"/>
      <c r="UJU188" s="312"/>
      <c r="UJV188" s="312"/>
      <c r="UJW188" s="312"/>
      <c r="UJX188" s="312"/>
      <c r="UJY188" s="312"/>
      <c r="UJZ188" s="312"/>
      <c r="UKA188" s="312"/>
      <c r="UKB188" s="312"/>
      <c r="UKC188" s="312"/>
      <c r="UKD188" s="312"/>
      <c r="UKE188" s="312"/>
      <c r="UKF188" s="312"/>
      <c r="UKG188" s="312"/>
      <c r="UKH188" s="312"/>
      <c r="UKI188" s="312"/>
      <c r="UKJ188" s="312"/>
      <c r="UKK188" s="312"/>
      <c r="UKL188" s="312"/>
      <c r="UKM188" s="312"/>
      <c r="UKN188" s="312"/>
      <c r="UKO188" s="312"/>
      <c r="UKP188" s="312"/>
      <c r="UKQ188" s="312"/>
      <c r="UKR188" s="312"/>
      <c r="UKS188" s="312"/>
      <c r="UKT188" s="312"/>
      <c r="UKU188" s="312"/>
      <c r="UKV188" s="312"/>
      <c r="UKW188" s="312"/>
      <c r="UKX188" s="312"/>
      <c r="UKY188" s="312"/>
      <c r="UKZ188" s="312"/>
      <c r="ULA188" s="312"/>
      <c r="ULB188" s="312"/>
      <c r="ULC188" s="312"/>
      <c r="ULD188" s="312"/>
      <c r="ULE188" s="312"/>
      <c r="ULF188" s="312"/>
      <c r="ULG188" s="312"/>
      <c r="ULH188" s="312"/>
      <c r="ULI188" s="312"/>
      <c r="ULJ188" s="312"/>
      <c r="ULK188" s="312"/>
      <c r="ULL188" s="312"/>
      <c r="ULM188" s="312"/>
      <c r="ULN188" s="312"/>
      <c r="ULO188" s="312"/>
      <c r="ULP188" s="312"/>
      <c r="ULQ188" s="312"/>
      <c r="ULR188" s="312"/>
      <c r="ULS188" s="312"/>
      <c r="ULT188" s="312"/>
      <c r="ULU188" s="312"/>
      <c r="ULV188" s="312"/>
      <c r="ULW188" s="312"/>
      <c r="ULX188" s="312"/>
      <c r="ULY188" s="312"/>
      <c r="ULZ188" s="312"/>
      <c r="UMA188" s="312"/>
      <c r="UMB188" s="312"/>
      <c r="UMC188" s="312"/>
      <c r="UMD188" s="312"/>
      <c r="UME188" s="312"/>
      <c r="UMF188" s="312"/>
      <c r="UMG188" s="312"/>
      <c r="UMH188" s="312"/>
      <c r="UMI188" s="312"/>
      <c r="UMJ188" s="312"/>
      <c r="UMK188" s="312"/>
      <c r="UML188" s="312"/>
      <c r="UMM188" s="312"/>
      <c r="UMN188" s="312"/>
      <c r="UMO188" s="312"/>
      <c r="UMP188" s="312"/>
      <c r="UMQ188" s="312"/>
      <c r="UMR188" s="312"/>
      <c r="UMS188" s="312"/>
      <c r="UMT188" s="312"/>
      <c r="UMU188" s="312"/>
      <c r="UMV188" s="312"/>
      <c r="UMW188" s="312"/>
      <c r="UMX188" s="312"/>
      <c r="UMY188" s="312"/>
      <c r="UMZ188" s="312"/>
      <c r="UNA188" s="312"/>
      <c r="UNB188" s="312"/>
      <c r="UNC188" s="312"/>
      <c r="UND188" s="312"/>
      <c r="UNE188" s="312"/>
      <c r="UNF188" s="312"/>
      <c r="UNG188" s="312"/>
      <c r="UNH188" s="312"/>
      <c r="UNI188" s="312"/>
      <c r="UNJ188" s="312"/>
      <c r="UNK188" s="312"/>
      <c r="UNL188" s="312"/>
      <c r="UNM188" s="312"/>
      <c r="UNN188" s="312"/>
      <c r="UNO188" s="312"/>
      <c r="UNP188" s="312"/>
      <c r="UNQ188" s="312"/>
      <c r="UNR188" s="312"/>
      <c r="UNS188" s="312"/>
      <c r="UNT188" s="312"/>
      <c r="UNU188" s="312"/>
      <c r="UNV188" s="312"/>
      <c r="UNW188" s="312"/>
      <c r="UNX188" s="312"/>
      <c r="UNY188" s="312"/>
      <c r="UNZ188" s="312"/>
      <c r="UOA188" s="312"/>
      <c r="UOB188" s="312"/>
      <c r="UOC188" s="312"/>
      <c r="UOD188" s="312"/>
      <c r="UOE188" s="312"/>
      <c r="UOF188" s="312"/>
      <c r="UOG188" s="312"/>
      <c r="UOH188" s="312"/>
      <c r="UOI188" s="312"/>
      <c r="UOJ188" s="312"/>
      <c r="UOK188" s="312"/>
      <c r="UOL188" s="312"/>
      <c r="UOM188" s="312"/>
      <c r="UON188" s="312"/>
      <c r="UOO188" s="312"/>
      <c r="UOP188" s="312"/>
      <c r="UOQ188" s="312"/>
      <c r="UOR188" s="312"/>
      <c r="UOS188" s="312"/>
      <c r="UOT188" s="312"/>
      <c r="UOU188" s="312"/>
      <c r="UOV188" s="312"/>
      <c r="UOW188" s="312"/>
      <c r="UOX188" s="312"/>
      <c r="UOY188" s="312"/>
      <c r="UOZ188" s="312"/>
      <c r="UPA188" s="312"/>
      <c r="UPB188" s="312"/>
      <c r="UPC188" s="312"/>
      <c r="UPD188" s="312"/>
      <c r="UPE188" s="312"/>
      <c r="UPF188" s="312"/>
      <c r="UPG188" s="312"/>
      <c r="UPH188" s="312"/>
      <c r="UPI188" s="312"/>
      <c r="UPJ188" s="312"/>
      <c r="UPK188" s="312"/>
      <c r="UPL188" s="312"/>
      <c r="UPM188" s="312"/>
      <c r="UPN188" s="312"/>
      <c r="UPO188" s="312"/>
      <c r="UPP188" s="312"/>
      <c r="UPQ188" s="312"/>
      <c r="UPR188" s="312"/>
      <c r="UPS188" s="312"/>
      <c r="UPT188" s="312"/>
      <c r="UPU188" s="312"/>
      <c r="UPV188" s="312"/>
      <c r="UPW188" s="312"/>
      <c r="UPX188" s="312"/>
      <c r="UPY188" s="312"/>
      <c r="UPZ188" s="312"/>
      <c r="UQA188" s="312"/>
      <c r="UQB188" s="312"/>
      <c r="UQC188" s="312"/>
      <c r="UQD188" s="312"/>
      <c r="UQE188" s="312"/>
      <c r="UQF188" s="312"/>
      <c r="UQG188" s="312"/>
      <c r="UQH188" s="312"/>
      <c r="UQI188" s="312"/>
      <c r="UQJ188" s="312"/>
      <c r="UQK188" s="312"/>
      <c r="UQL188" s="312"/>
      <c r="UQM188" s="312"/>
      <c r="UQN188" s="312"/>
      <c r="UQO188" s="312"/>
      <c r="UQP188" s="312"/>
      <c r="UQQ188" s="312"/>
      <c r="UQR188" s="312"/>
      <c r="UQS188" s="312"/>
      <c r="UQT188" s="312"/>
      <c r="UQU188" s="312"/>
      <c r="UQV188" s="312"/>
      <c r="UQW188" s="312"/>
      <c r="UQX188" s="312"/>
      <c r="UQY188" s="312"/>
      <c r="UQZ188" s="312"/>
      <c r="URA188" s="312"/>
      <c r="URB188" s="312"/>
      <c r="URC188" s="312"/>
      <c r="URD188" s="312"/>
      <c r="URE188" s="312"/>
      <c r="URF188" s="312"/>
      <c r="URG188" s="312"/>
      <c r="URH188" s="312"/>
      <c r="URI188" s="312"/>
      <c r="URJ188" s="312"/>
      <c r="URK188" s="312"/>
      <c r="URL188" s="312"/>
      <c r="URM188" s="312"/>
      <c r="URN188" s="312"/>
      <c r="URO188" s="312"/>
      <c r="URP188" s="312"/>
      <c r="URQ188" s="312"/>
      <c r="URR188" s="312"/>
      <c r="URS188" s="312"/>
      <c r="URT188" s="312"/>
      <c r="URU188" s="312"/>
      <c r="URV188" s="312"/>
      <c r="URW188" s="312"/>
      <c r="URX188" s="312"/>
      <c r="URY188" s="312"/>
      <c r="URZ188" s="312"/>
      <c r="USA188" s="312"/>
      <c r="USB188" s="312"/>
      <c r="USC188" s="312"/>
      <c r="USD188" s="312"/>
      <c r="USE188" s="312"/>
      <c r="USF188" s="312"/>
      <c r="USG188" s="312"/>
      <c r="USH188" s="312"/>
      <c r="USI188" s="312"/>
      <c r="USJ188" s="312"/>
      <c r="USK188" s="312"/>
      <c r="USL188" s="312"/>
      <c r="USM188" s="312"/>
      <c r="USN188" s="312"/>
      <c r="USO188" s="312"/>
      <c r="USP188" s="312"/>
      <c r="USQ188" s="312"/>
      <c r="USR188" s="312"/>
      <c r="USS188" s="312"/>
      <c r="UST188" s="312"/>
      <c r="USU188" s="312"/>
      <c r="USV188" s="312"/>
      <c r="USW188" s="312"/>
      <c r="USX188" s="312"/>
      <c r="USY188" s="312"/>
      <c r="USZ188" s="312"/>
      <c r="UTA188" s="312"/>
      <c r="UTB188" s="312"/>
      <c r="UTC188" s="312"/>
      <c r="UTD188" s="312"/>
      <c r="UTE188" s="312"/>
      <c r="UTF188" s="312"/>
      <c r="UTG188" s="312"/>
      <c r="UTH188" s="312"/>
      <c r="UTI188" s="312"/>
      <c r="UTJ188" s="312"/>
      <c r="UTK188" s="312"/>
      <c r="UTL188" s="312"/>
      <c r="UTM188" s="312"/>
      <c r="UTN188" s="312"/>
      <c r="UTO188" s="312"/>
      <c r="UTP188" s="312"/>
      <c r="UTQ188" s="312"/>
      <c r="UTR188" s="312"/>
      <c r="UTS188" s="312"/>
      <c r="UTT188" s="312"/>
      <c r="UTU188" s="312"/>
      <c r="UTV188" s="312"/>
      <c r="UTW188" s="312"/>
      <c r="UTX188" s="312"/>
      <c r="UTY188" s="312"/>
      <c r="UTZ188" s="312"/>
      <c r="UUA188" s="312"/>
      <c r="UUB188" s="312"/>
      <c r="UUC188" s="312"/>
      <c r="UUD188" s="312"/>
      <c r="UUE188" s="312"/>
      <c r="UUF188" s="312"/>
      <c r="UUG188" s="312"/>
      <c r="UUH188" s="312"/>
      <c r="UUI188" s="312"/>
      <c r="UUJ188" s="312"/>
      <c r="UUK188" s="312"/>
      <c r="UUL188" s="312"/>
      <c r="UUM188" s="312"/>
      <c r="UUN188" s="312"/>
      <c r="UUO188" s="312"/>
      <c r="UUP188" s="312"/>
      <c r="UUQ188" s="312"/>
      <c r="UUR188" s="312"/>
      <c r="UUS188" s="312"/>
      <c r="UUT188" s="312"/>
      <c r="UUU188" s="312"/>
      <c r="UUV188" s="312"/>
      <c r="UUW188" s="312"/>
      <c r="UUX188" s="312"/>
      <c r="UUY188" s="312"/>
      <c r="UUZ188" s="312"/>
      <c r="UVA188" s="312"/>
      <c r="UVB188" s="312"/>
      <c r="UVC188" s="312"/>
      <c r="UVD188" s="312"/>
      <c r="UVE188" s="312"/>
      <c r="UVF188" s="312"/>
      <c r="UVG188" s="312"/>
      <c r="UVH188" s="312"/>
      <c r="UVI188" s="312"/>
      <c r="UVJ188" s="312"/>
      <c r="UVK188" s="312"/>
      <c r="UVL188" s="312"/>
      <c r="UVM188" s="312"/>
      <c r="UVN188" s="312"/>
      <c r="UVO188" s="312"/>
      <c r="UVP188" s="312"/>
      <c r="UVQ188" s="312"/>
      <c r="UVR188" s="312"/>
      <c r="UVS188" s="312"/>
      <c r="UVT188" s="312"/>
      <c r="UVU188" s="312"/>
      <c r="UVV188" s="312"/>
      <c r="UVW188" s="312"/>
      <c r="UVX188" s="312"/>
      <c r="UVY188" s="312"/>
      <c r="UVZ188" s="312"/>
      <c r="UWA188" s="312"/>
      <c r="UWB188" s="312"/>
      <c r="UWC188" s="312"/>
      <c r="UWD188" s="312"/>
      <c r="UWE188" s="312"/>
      <c r="UWF188" s="312"/>
      <c r="UWG188" s="312"/>
      <c r="UWH188" s="312"/>
      <c r="UWI188" s="312"/>
      <c r="UWJ188" s="312"/>
      <c r="UWK188" s="312"/>
      <c r="UWL188" s="312"/>
      <c r="UWM188" s="312"/>
      <c r="UWN188" s="312"/>
      <c r="UWO188" s="312"/>
      <c r="UWP188" s="312"/>
      <c r="UWQ188" s="312"/>
      <c r="UWR188" s="312"/>
      <c r="UWS188" s="312"/>
      <c r="UWT188" s="312"/>
      <c r="UWU188" s="312"/>
      <c r="UWV188" s="312"/>
      <c r="UWW188" s="312"/>
      <c r="UWX188" s="312"/>
      <c r="UWY188" s="312"/>
      <c r="UWZ188" s="312"/>
      <c r="UXA188" s="312"/>
      <c r="UXB188" s="312"/>
      <c r="UXC188" s="312"/>
      <c r="UXD188" s="312"/>
      <c r="UXE188" s="312"/>
      <c r="UXF188" s="312"/>
      <c r="UXG188" s="312"/>
      <c r="UXH188" s="312"/>
      <c r="UXI188" s="312"/>
      <c r="UXJ188" s="312"/>
      <c r="UXK188" s="312"/>
      <c r="UXL188" s="312"/>
      <c r="UXM188" s="312"/>
      <c r="UXN188" s="312"/>
      <c r="UXO188" s="312"/>
      <c r="UXP188" s="312"/>
      <c r="UXQ188" s="312"/>
      <c r="UXR188" s="312"/>
      <c r="UXS188" s="312"/>
      <c r="UXT188" s="312"/>
      <c r="UXU188" s="312"/>
      <c r="UXV188" s="312"/>
      <c r="UXW188" s="312"/>
      <c r="UXX188" s="312"/>
      <c r="UXY188" s="312"/>
      <c r="UXZ188" s="312"/>
      <c r="UYA188" s="312"/>
      <c r="UYB188" s="312"/>
      <c r="UYC188" s="312"/>
      <c r="UYD188" s="312"/>
      <c r="UYE188" s="312"/>
      <c r="UYF188" s="312"/>
      <c r="UYG188" s="312"/>
      <c r="UYH188" s="312"/>
      <c r="UYI188" s="312"/>
      <c r="UYJ188" s="312"/>
      <c r="UYK188" s="312"/>
      <c r="UYL188" s="312"/>
      <c r="UYM188" s="312"/>
      <c r="UYN188" s="312"/>
      <c r="UYO188" s="312"/>
      <c r="UYP188" s="312"/>
      <c r="UYQ188" s="312"/>
      <c r="UYR188" s="312"/>
      <c r="UYS188" s="312"/>
      <c r="UYT188" s="312"/>
      <c r="UYU188" s="312"/>
      <c r="UYV188" s="312"/>
      <c r="UYW188" s="312"/>
      <c r="UYX188" s="312"/>
      <c r="UYY188" s="312"/>
      <c r="UYZ188" s="312"/>
      <c r="UZA188" s="312"/>
      <c r="UZB188" s="312"/>
      <c r="UZC188" s="312"/>
      <c r="UZD188" s="312"/>
      <c r="UZE188" s="312"/>
      <c r="UZF188" s="312"/>
      <c r="UZG188" s="312"/>
      <c r="UZH188" s="312"/>
      <c r="UZI188" s="312"/>
      <c r="UZJ188" s="312"/>
      <c r="UZK188" s="312"/>
      <c r="UZL188" s="312"/>
      <c r="UZM188" s="312"/>
      <c r="UZN188" s="312"/>
      <c r="UZO188" s="312"/>
      <c r="UZP188" s="312"/>
      <c r="UZQ188" s="312"/>
      <c r="UZR188" s="312"/>
      <c r="UZS188" s="312"/>
      <c r="UZT188" s="312"/>
      <c r="UZU188" s="312"/>
      <c r="UZV188" s="312"/>
      <c r="UZW188" s="312"/>
      <c r="UZX188" s="312"/>
      <c r="UZY188" s="312"/>
      <c r="UZZ188" s="312"/>
      <c r="VAA188" s="312"/>
      <c r="VAB188" s="312"/>
      <c r="VAC188" s="312"/>
      <c r="VAD188" s="312"/>
      <c r="VAE188" s="312"/>
      <c r="VAF188" s="312"/>
      <c r="VAG188" s="312"/>
      <c r="VAH188" s="312"/>
      <c r="VAI188" s="312"/>
      <c r="VAJ188" s="312"/>
      <c r="VAK188" s="312"/>
      <c r="VAL188" s="312"/>
      <c r="VAM188" s="312"/>
      <c r="VAN188" s="312"/>
      <c r="VAO188" s="312"/>
      <c r="VAP188" s="312"/>
      <c r="VAQ188" s="312"/>
      <c r="VAR188" s="312"/>
      <c r="VAS188" s="312"/>
      <c r="VAT188" s="312"/>
      <c r="VAU188" s="312"/>
      <c r="VAV188" s="312"/>
      <c r="VAW188" s="312"/>
      <c r="VAX188" s="312"/>
      <c r="VAY188" s="312"/>
      <c r="VAZ188" s="312"/>
      <c r="VBA188" s="312"/>
      <c r="VBB188" s="312"/>
      <c r="VBC188" s="312"/>
      <c r="VBD188" s="312"/>
      <c r="VBE188" s="312"/>
      <c r="VBF188" s="312"/>
      <c r="VBG188" s="312"/>
      <c r="VBH188" s="312"/>
      <c r="VBI188" s="312"/>
      <c r="VBJ188" s="312"/>
      <c r="VBK188" s="312"/>
      <c r="VBL188" s="312"/>
      <c r="VBM188" s="312"/>
      <c r="VBN188" s="312"/>
      <c r="VBO188" s="312"/>
      <c r="VBP188" s="312"/>
      <c r="VBQ188" s="312"/>
      <c r="VBR188" s="312"/>
      <c r="VBS188" s="312"/>
      <c r="VBT188" s="312"/>
      <c r="VBU188" s="312"/>
      <c r="VBV188" s="312"/>
      <c r="VBW188" s="312"/>
      <c r="VBX188" s="312"/>
      <c r="VBY188" s="312"/>
      <c r="VBZ188" s="312"/>
      <c r="VCA188" s="312"/>
      <c r="VCB188" s="312"/>
      <c r="VCC188" s="312"/>
      <c r="VCD188" s="312"/>
      <c r="VCE188" s="312"/>
      <c r="VCF188" s="312"/>
      <c r="VCG188" s="312"/>
      <c r="VCH188" s="312"/>
      <c r="VCI188" s="312"/>
      <c r="VCJ188" s="312"/>
      <c r="VCK188" s="312"/>
      <c r="VCL188" s="312"/>
      <c r="VCM188" s="312"/>
      <c r="VCN188" s="312"/>
      <c r="VCO188" s="312"/>
      <c r="VCP188" s="312"/>
      <c r="VCQ188" s="312"/>
      <c r="VCR188" s="312"/>
      <c r="VCS188" s="312"/>
      <c r="VCT188" s="312"/>
      <c r="VCU188" s="312"/>
      <c r="VCV188" s="312"/>
      <c r="VCW188" s="312"/>
      <c r="VCX188" s="312"/>
      <c r="VCY188" s="312"/>
      <c r="VCZ188" s="312"/>
      <c r="VDA188" s="312"/>
      <c r="VDB188" s="312"/>
      <c r="VDC188" s="312"/>
      <c r="VDD188" s="312"/>
      <c r="VDE188" s="312"/>
      <c r="VDF188" s="312"/>
      <c r="VDG188" s="312"/>
      <c r="VDH188" s="312"/>
      <c r="VDI188" s="312"/>
      <c r="VDJ188" s="312"/>
      <c r="VDK188" s="312"/>
      <c r="VDL188" s="312"/>
      <c r="VDM188" s="312"/>
      <c r="VDN188" s="312"/>
      <c r="VDO188" s="312"/>
      <c r="VDP188" s="312"/>
      <c r="VDQ188" s="312"/>
      <c r="VDR188" s="312"/>
      <c r="VDS188" s="312"/>
      <c r="VDT188" s="312"/>
      <c r="VDU188" s="312"/>
      <c r="VDV188" s="312"/>
      <c r="VDW188" s="312"/>
      <c r="VDX188" s="312"/>
      <c r="VDY188" s="312"/>
      <c r="VDZ188" s="312"/>
      <c r="VEA188" s="312"/>
      <c r="VEB188" s="312"/>
      <c r="VEC188" s="312"/>
      <c r="VED188" s="312"/>
      <c r="VEE188" s="312"/>
      <c r="VEF188" s="312"/>
      <c r="VEG188" s="312"/>
      <c r="VEH188" s="312"/>
      <c r="VEI188" s="312"/>
      <c r="VEJ188" s="312"/>
      <c r="VEK188" s="312"/>
      <c r="VEL188" s="312"/>
      <c r="VEM188" s="312"/>
      <c r="VEN188" s="312"/>
      <c r="VEO188" s="312"/>
      <c r="VEP188" s="312"/>
      <c r="VEQ188" s="312"/>
      <c r="VER188" s="312"/>
      <c r="VES188" s="312"/>
      <c r="VET188" s="312"/>
      <c r="VEU188" s="312"/>
      <c r="VEV188" s="312"/>
      <c r="VEW188" s="312"/>
      <c r="VEX188" s="312"/>
      <c r="VEY188" s="312"/>
      <c r="VEZ188" s="312"/>
      <c r="VFA188" s="312"/>
      <c r="VFB188" s="312"/>
      <c r="VFC188" s="312"/>
      <c r="VFD188" s="312"/>
      <c r="VFE188" s="312"/>
      <c r="VFF188" s="312"/>
      <c r="VFG188" s="312"/>
      <c r="VFH188" s="312"/>
      <c r="VFI188" s="312"/>
      <c r="VFJ188" s="312"/>
      <c r="VFK188" s="312"/>
      <c r="VFL188" s="312"/>
      <c r="VFM188" s="312"/>
      <c r="VFN188" s="312"/>
      <c r="VFO188" s="312"/>
      <c r="VFP188" s="312"/>
      <c r="VFQ188" s="312"/>
      <c r="VFR188" s="312"/>
      <c r="VFS188" s="312"/>
      <c r="VFT188" s="312"/>
      <c r="VFU188" s="312"/>
      <c r="VFV188" s="312"/>
      <c r="VFW188" s="312"/>
      <c r="VFX188" s="312"/>
      <c r="VFY188" s="312"/>
      <c r="VFZ188" s="312"/>
      <c r="VGA188" s="312"/>
      <c r="VGB188" s="312"/>
      <c r="VGC188" s="312"/>
      <c r="VGD188" s="312"/>
      <c r="VGE188" s="312"/>
      <c r="VGF188" s="312"/>
      <c r="VGG188" s="312"/>
      <c r="VGH188" s="312"/>
      <c r="VGI188" s="312"/>
      <c r="VGJ188" s="312"/>
      <c r="VGK188" s="312"/>
      <c r="VGL188" s="312"/>
      <c r="VGM188" s="312"/>
      <c r="VGN188" s="312"/>
      <c r="VGO188" s="312"/>
      <c r="VGP188" s="312"/>
      <c r="VGQ188" s="312"/>
      <c r="VGR188" s="312"/>
      <c r="VGS188" s="312"/>
      <c r="VGT188" s="312"/>
      <c r="VGU188" s="312"/>
      <c r="VGV188" s="312"/>
      <c r="VGW188" s="312"/>
      <c r="VGX188" s="312"/>
      <c r="VGY188" s="312"/>
      <c r="VGZ188" s="312"/>
      <c r="VHA188" s="312"/>
      <c r="VHB188" s="312"/>
      <c r="VHC188" s="312"/>
      <c r="VHD188" s="312"/>
      <c r="VHE188" s="312"/>
      <c r="VHF188" s="312"/>
      <c r="VHG188" s="312"/>
      <c r="VHH188" s="312"/>
      <c r="VHI188" s="312"/>
      <c r="VHJ188" s="312"/>
      <c r="VHK188" s="312"/>
      <c r="VHL188" s="312"/>
      <c r="VHM188" s="312"/>
      <c r="VHN188" s="312"/>
      <c r="VHO188" s="312"/>
      <c r="VHP188" s="312"/>
      <c r="VHQ188" s="312"/>
      <c r="VHR188" s="312"/>
      <c r="VHS188" s="312"/>
      <c r="VHT188" s="312"/>
      <c r="VHU188" s="312"/>
      <c r="VHV188" s="312"/>
      <c r="VHW188" s="312"/>
      <c r="VHX188" s="312"/>
      <c r="VHY188" s="312"/>
      <c r="VHZ188" s="312"/>
      <c r="VIA188" s="312"/>
      <c r="VIB188" s="312"/>
      <c r="VIC188" s="312"/>
      <c r="VID188" s="312"/>
      <c r="VIE188" s="312"/>
      <c r="VIF188" s="312"/>
      <c r="VIG188" s="312"/>
      <c r="VIH188" s="312"/>
      <c r="VII188" s="312"/>
      <c r="VIJ188" s="312"/>
      <c r="VIK188" s="312"/>
      <c r="VIL188" s="312"/>
      <c r="VIM188" s="312"/>
      <c r="VIN188" s="312"/>
      <c r="VIO188" s="312"/>
      <c r="VIP188" s="312"/>
      <c r="VIQ188" s="312"/>
      <c r="VIR188" s="312"/>
      <c r="VIS188" s="312"/>
      <c r="VIT188" s="312"/>
      <c r="VIU188" s="312"/>
      <c r="VIV188" s="312"/>
      <c r="VIW188" s="312"/>
      <c r="VIX188" s="312"/>
      <c r="VIY188" s="312"/>
      <c r="VIZ188" s="312"/>
      <c r="VJA188" s="312"/>
      <c r="VJB188" s="312"/>
      <c r="VJC188" s="312"/>
      <c r="VJD188" s="312"/>
      <c r="VJE188" s="312"/>
      <c r="VJF188" s="312"/>
      <c r="VJG188" s="312"/>
      <c r="VJH188" s="312"/>
      <c r="VJI188" s="312"/>
      <c r="VJJ188" s="312"/>
      <c r="VJK188" s="312"/>
      <c r="VJL188" s="312"/>
      <c r="VJM188" s="312"/>
      <c r="VJN188" s="312"/>
      <c r="VJO188" s="312"/>
      <c r="VJP188" s="312"/>
      <c r="VJQ188" s="312"/>
      <c r="VJR188" s="312"/>
      <c r="VJS188" s="312"/>
      <c r="VJT188" s="312"/>
      <c r="VJU188" s="312"/>
      <c r="VJV188" s="312"/>
      <c r="VJW188" s="312"/>
      <c r="VJX188" s="312"/>
      <c r="VJY188" s="312"/>
      <c r="VJZ188" s="312"/>
      <c r="VKA188" s="312"/>
      <c r="VKB188" s="312"/>
      <c r="VKC188" s="312"/>
      <c r="VKD188" s="312"/>
      <c r="VKE188" s="312"/>
      <c r="VKF188" s="312"/>
      <c r="VKG188" s="312"/>
      <c r="VKH188" s="312"/>
      <c r="VKI188" s="312"/>
      <c r="VKJ188" s="312"/>
      <c r="VKK188" s="312"/>
      <c r="VKL188" s="312"/>
      <c r="VKM188" s="312"/>
      <c r="VKN188" s="312"/>
      <c r="VKO188" s="312"/>
      <c r="VKP188" s="312"/>
      <c r="VKQ188" s="312"/>
      <c r="VKR188" s="312"/>
      <c r="VKS188" s="312"/>
      <c r="VKT188" s="312"/>
      <c r="VKU188" s="312"/>
      <c r="VKV188" s="312"/>
      <c r="VKW188" s="312"/>
      <c r="VKX188" s="312"/>
      <c r="VKY188" s="312"/>
      <c r="VKZ188" s="312"/>
      <c r="VLA188" s="312"/>
      <c r="VLB188" s="312"/>
      <c r="VLC188" s="312"/>
      <c r="VLD188" s="312"/>
      <c r="VLE188" s="312"/>
      <c r="VLF188" s="312"/>
      <c r="VLG188" s="312"/>
      <c r="VLH188" s="312"/>
      <c r="VLI188" s="312"/>
      <c r="VLJ188" s="312"/>
      <c r="VLK188" s="312"/>
      <c r="VLL188" s="312"/>
      <c r="VLM188" s="312"/>
      <c r="VLN188" s="312"/>
      <c r="VLO188" s="312"/>
      <c r="VLP188" s="312"/>
      <c r="VLQ188" s="312"/>
      <c r="VLR188" s="312"/>
      <c r="VLS188" s="312"/>
      <c r="VLT188" s="312"/>
      <c r="VLU188" s="312"/>
      <c r="VLV188" s="312"/>
      <c r="VLW188" s="312"/>
      <c r="VLX188" s="312"/>
      <c r="VLY188" s="312"/>
      <c r="VLZ188" s="312"/>
      <c r="VMA188" s="312"/>
      <c r="VMB188" s="312"/>
      <c r="VMC188" s="312"/>
      <c r="VMD188" s="312"/>
      <c r="VME188" s="312"/>
      <c r="VMF188" s="312"/>
      <c r="VMG188" s="312"/>
      <c r="VMH188" s="312"/>
      <c r="VMI188" s="312"/>
      <c r="VMJ188" s="312"/>
      <c r="VMK188" s="312"/>
      <c r="VML188" s="312"/>
      <c r="VMM188" s="312"/>
      <c r="VMN188" s="312"/>
      <c r="VMO188" s="312"/>
      <c r="VMP188" s="312"/>
      <c r="VMQ188" s="312"/>
      <c r="VMR188" s="312"/>
      <c r="VMS188" s="312"/>
      <c r="VMT188" s="312"/>
      <c r="VMU188" s="312"/>
      <c r="VMV188" s="312"/>
      <c r="VMW188" s="312"/>
      <c r="VMX188" s="312"/>
      <c r="VMY188" s="312"/>
      <c r="VMZ188" s="312"/>
      <c r="VNA188" s="312"/>
      <c r="VNB188" s="312"/>
      <c r="VNC188" s="312"/>
      <c r="VND188" s="312"/>
      <c r="VNE188" s="312"/>
      <c r="VNF188" s="312"/>
      <c r="VNG188" s="312"/>
      <c r="VNH188" s="312"/>
      <c r="VNI188" s="312"/>
      <c r="VNJ188" s="312"/>
      <c r="VNK188" s="312"/>
      <c r="VNL188" s="312"/>
      <c r="VNM188" s="312"/>
      <c r="VNN188" s="312"/>
      <c r="VNO188" s="312"/>
      <c r="VNP188" s="312"/>
      <c r="VNQ188" s="312"/>
      <c r="VNR188" s="312"/>
      <c r="VNS188" s="312"/>
      <c r="VNT188" s="312"/>
      <c r="VNU188" s="312"/>
      <c r="VNV188" s="312"/>
      <c r="VNW188" s="312"/>
      <c r="VNX188" s="312"/>
      <c r="VNY188" s="312"/>
      <c r="VNZ188" s="312"/>
      <c r="VOA188" s="312"/>
      <c r="VOB188" s="312"/>
      <c r="VOC188" s="312"/>
      <c r="VOD188" s="312"/>
      <c r="VOE188" s="312"/>
      <c r="VOF188" s="312"/>
      <c r="VOG188" s="312"/>
      <c r="VOH188" s="312"/>
      <c r="VOI188" s="312"/>
      <c r="VOJ188" s="312"/>
      <c r="VOK188" s="312"/>
      <c r="VOL188" s="312"/>
      <c r="VOM188" s="312"/>
      <c r="VON188" s="312"/>
      <c r="VOO188" s="312"/>
      <c r="VOP188" s="312"/>
      <c r="VOQ188" s="312"/>
      <c r="VOR188" s="312"/>
      <c r="VOS188" s="312"/>
      <c r="VOT188" s="312"/>
      <c r="VOU188" s="312"/>
      <c r="VOV188" s="312"/>
      <c r="VOW188" s="312"/>
      <c r="VOX188" s="312"/>
      <c r="VOY188" s="312"/>
      <c r="VOZ188" s="312"/>
      <c r="VPA188" s="312"/>
      <c r="VPB188" s="312"/>
      <c r="VPC188" s="312"/>
      <c r="VPD188" s="312"/>
      <c r="VPE188" s="312"/>
      <c r="VPF188" s="312"/>
      <c r="VPG188" s="312"/>
      <c r="VPH188" s="312"/>
      <c r="VPI188" s="312"/>
      <c r="VPJ188" s="312"/>
      <c r="VPK188" s="312"/>
      <c r="VPL188" s="312"/>
      <c r="VPM188" s="312"/>
      <c r="VPN188" s="312"/>
      <c r="VPO188" s="312"/>
      <c r="VPP188" s="312"/>
      <c r="VPQ188" s="312"/>
      <c r="VPR188" s="312"/>
      <c r="VPS188" s="312"/>
      <c r="VPT188" s="312"/>
      <c r="VPU188" s="312"/>
      <c r="VPV188" s="312"/>
      <c r="VPW188" s="312"/>
      <c r="VPX188" s="312"/>
      <c r="VPY188" s="312"/>
      <c r="VPZ188" s="312"/>
      <c r="VQA188" s="312"/>
      <c r="VQB188" s="312"/>
      <c r="VQC188" s="312"/>
      <c r="VQD188" s="312"/>
      <c r="VQE188" s="312"/>
      <c r="VQF188" s="312"/>
      <c r="VQG188" s="312"/>
      <c r="VQH188" s="312"/>
      <c r="VQI188" s="312"/>
      <c r="VQJ188" s="312"/>
      <c r="VQK188" s="312"/>
      <c r="VQL188" s="312"/>
      <c r="VQM188" s="312"/>
      <c r="VQN188" s="312"/>
      <c r="VQO188" s="312"/>
      <c r="VQP188" s="312"/>
      <c r="VQQ188" s="312"/>
      <c r="VQR188" s="312"/>
      <c r="VQS188" s="312"/>
      <c r="VQT188" s="312"/>
      <c r="VQU188" s="312"/>
      <c r="VQV188" s="312"/>
      <c r="VQW188" s="312"/>
      <c r="VQX188" s="312"/>
      <c r="VQY188" s="312"/>
      <c r="VQZ188" s="312"/>
      <c r="VRA188" s="312"/>
      <c r="VRB188" s="312"/>
      <c r="VRC188" s="312"/>
      <c r="VRD188" s="312"/>
      <c r="VRE188" s="312"/>
      <c r="VRF188" s="312"/>
      <c r="VRG188" s="312"/>
      <c r="VRH188" s="312"/>
      <c r="VRI188" s="312"/>
      <c r="VRJ188" s="312"/>
      <c r="VRK188" s="312"/>
      <c r="VRL188" s="312"/>
      <c r="VRM188" s="312"/>
      <c r="VRN188" s="312"/>
      <c r="VRO188" s="312"/>
      <c r="VRP188" s="312"/>
      <c r="VRQ188" s="312"/>
      <c r="VRR188" s="312"/>
      <c r="VRS188" s="312"/>
      <c r="VRT188" s="312"/>
      <c r="VRU188" s="312"/>
      <c r="VRV188" s="312"/>
      <c r="VRW188" s="312"/>
      <c r="VRX188" s="312"/>
      <c r="VRY188" s="312"/>
      <c r="VRZ188" s="312"/>
      <c r="VSA188" s="312"/>
      <c r="VSB188" s="312"/>
      <c r="VSC188" s="312"/>
      <c r="VSD188" s="312"/>
      <c r="VSE188" s="312"/>
      <c r="VSF188" s="312"/>
      <c r="VSG188" s="312"/>
      <c r="VSH188" s="312"/>
      <c r="VSI188" s="312"/>
      <c r="VSJ188" s="312"/>
      <c r="VSK188" s="312"/>
      <c r="VSL188" s="312"/>
      <c r="VSM188" s="312"/>
      <c r="VSN188" s="312"/>
      <c r="VSO188" s="312"/>
      <c r="VSP188" s="312"/>
      <c r="VSQ188" s="312"/>
      <c r="VSR188" s="312"/>
      <c r="VSS188" s="312"/>
      <c r="VST188" s="312"/>
      <c r="VSU188" s="312"/>
      <c r="VSV188" s="312"/>
      <c r="VSW188" s="312"/>
      <c r="VSX188" s="312"/>
      <c r="VSY188" s="312"/>
      <c r="VSZ188" s="312"/>
      <c r="VTA188" s="312"/>
      <c r="VTB188" s="312"/>
      <c r="VTC188" s="312"/>
      <c r="VTD188" s="312"/>
      <c r="VTE188" s="312"/>
      <c r="VTF188" s="312"/>
      <c r="VTG188" s="312"/>
      <c r="VTH188" s="312"/>
      <c r="VTI188" s="312"/>
      <c r="VTJ188" s="312"/>
      <c r="VTK188" s="312"/>
      <c r="VTL188" s="312"/>
      <c r="VTM188" s="312"/>
      <c r="VTN188" s="312"/>
      <c r="VTO188" s="312"/>
      <c r="VTP188" s="312"/>
      <c r="VTQ188" s="312"/>
      <c r="VTR188" s="312"/>
      <c r="VTS188" s="312"/>
      <c r="VTT188" s="312"/>
      <c r="VTU188" s="312"/>
      <c r="VTV188" s="312"/>
      <c r="VTW188" s="312"/>
      <c r="VTX188" s="312"/>
      <c r="VTY188" s="312"/>
      <c r="VTZ188" s="312"/>
      <c r="VUA188" s="312"/>
      <c r="VUB188" s="312"/>
      <c r="VUC188" s="312"/>
      <c r="VUD188" s="312"/>
      <c r="VUE188" s="312"/>
      <c r="VUF188" s="312"/>
      <c r="VUG188" s="312"/>
      <c r="VUH188" s="312"/>
      <c r="VUI188" s="312"/>
      <c r="VUJ188" s="312"/>
      <c r="VUK188" s="312"/>
      <c r="VUL188" s="312"/>
      <c r="VUM188" s="312"/>
      <c r="VUN188" s="312"/>
      <c r="VUO188" s="312"/>
      <c r="VUP188" s="312"/>
      <c r="VUQ188" s="312"/>
      <c r="VUR188" s="312"/>
      <c r="VUS188" s="312"/>
      <c r="VUT188" s="312"/>
      <c r="VUU188" s="312"/>
      <c r="VUV188" s="312"/>
      <c r="VUW188" s="312"/>
      <c r="VUX188" s="312"/>
      <c r="VUY188" s="312"/>
      <c r="VUZ188" s="312"/>
      <c r="VVA188" s="312"/>
      <c r="VVB188" s="312"/>
      <c r="VVC188" s="312"/>
      <c r="VVD188" s="312"/>
      <c r="VVE188" s="312"/>
      <c r="VVF188" s="312"/>
      <c r="VVG188" s="312"/>
      <c r="VVH188" s="312"/>
      <c r="VVI188" s="312"/>
      <c r="VVJ188" s="312"/>
      <c r="VVK188" s="312"/>
      <c r="VVL188" s="312"/>
      <c r="VVM188" s="312"/>
      <c r="VVN188" s="312"/>
      <c r="VVO188" s="312"/>
      <c r="VVP188" s="312"/>
      <c r="VVQ188" s="312"/>
      <c r="VVR188" s="312"/>
      <c r="VVS188" s="312"/>
      <c r="VVT188" s="312"/>
      <c r="VVU188" s="312"/>
      <c r="VVV188" s="312"/>
      <c r="VVW188" s="312"/>
      <c r="VVX188" s="312"/>
      <c r="VVY188" s="312"/>
      <c r="VVZ188" s="312"/>
      <c r="VWA188" s="312"/>
      <c r="VWB188" s="312"/>
      <c r="VWC188" s="312"/>
      <c r="VWD188" s="312"/>
      <c r="VWE188" s="312"/>
      <c r="VWF188" s="312"/>
      <c r="VWG188" s="312"/>
      <c r="VWH188" s="312"/>
      <c r="VWI188" s="312"/>
      <c r="VWJ188" s="312"/>
      <c r="VWK188" s="312"/>
      <c r="VWL188" s="312"/>
      <c r="VWM188" s="312"/>
      <c r="VWN188" s="312"/>
      <c r="VWO188" s="312"/>
      <c r="VWP188" s="312"/>
      <c r="VWQ188" s="312"/>
      <c r="VWR188" s="312"/>
      <c r="VWS188" s="312"/>
      <c r="VWT188" s="312"/>
      <c r="VWU188" s="312"/>
      <c r="VWV188" s="312"/>
      <c r="VWW188" s="312"/>
      <c r="VWX188" s="312"/>
      <c r="VWY188" s="312"/>
      <c r="VWZ188" s="312"/>
      <c r="VXA188" s="312"/>
      <c r="VXB188" s="312"/>
      <c r="VXC188" s="312"/>
      <c r="VXD188" s="312"/>
      <c r="VXE188" s="312"/>
      <c r="VXF188" s="312"/>
      <c r="VXG188" s="312"/>
      <c r="VXH188" s="312"/>
      <c r="VXI188" s="312"/>
      <c r="VXJ188" s="312"/>
      <c r="VXK188" s="312"/>
      <c r="VXL188" s="312"/>
      <c r="VXM188" s="312"/>
      <c r="VXN188" s="312"/>
      <c r="VXO188" s="312"/>
      <c r="VXP188" s="312"/>
      <c r="VXQ188" s="312"/>
      <c r="VXR188" s="312"/>
      <c r="VXS188" s="312"/>
      <c r="VXT188" s="312"/>
      <c r="VXU188" s="312"/>
      <c r="VXV188" s="312"/>
      <c r="VXW188" s="312"/>
      <c r="VXX188" s="312"/>
      <c r="VXY188" s="312"/>
      <c r="VXZ188" s="312"/>
      <c r="VYA188" s="312"/>
      <c r="VYB188" s="312"/>
      <c r="VYC188" s="312"/>
      <c r="VYD188" s="312"/>
      <c r="VYE188" s="312"/>
      <c r="VYF188" s="312"/>
      <c r="VYG188" s="312"/>
      <c r="VYH188" s="312"/>
      <c r="VYI188" s="312"/>
      <c r="VYJ188" s="312"/>
      <c r="VYK188" s="312"/>
      <c r="VYL188" s="312"/>
      <c r="VYM188" s="312"/>
      <c r="VYN188" s="312"/>
      <c r="VYO188" s="312"/>
      <c r="VYP188" s="312"/>
      <c r="VYQ188" s="312"/>
      <c r="VYR188" s="312"/>
      <c r="VYS188" s="312"/>
      <c r="VYT188" s="312"/>
      <c r="VYU188" s="312"/>
      <c r="VYV188" s="312"/>
      <c r="VYW188" s="312"/>
      <c r="VYX188" s="312"/>
      <c r="VYY188" s="312"/>
      <c r="VYZ188" s="312"/>
      <c r="VZA188" s="312"/>
      <c r="VZB188" s="312"/>
      <c r="VZC188" s="312"/>
      <c r="VZD188" s="312"/>
      <c r="VZE188" s="312"/>
      <c r="VZF188" s="312"/>
      <c r="VZG188" s="312"/>
      <c r="VZH188" s="312"/>
      <c r="VZI188" s="312"/>
      <c r="VZJ188" s="312"/>
      <c r="VZK188" s="312"/>
      <c r="VZL188" s="312"/>
      <c r="VZM188" s="312"/>
      <c r="VZN188" s="312"/>
      <c r="VZO188" s="312"/>
      <c r="VZP188" s="312"/>
      <c r="VZQ188" s="312"/>
      <c r="VZR188" s="312"/>
      <c r="VZS188" s="312"/>
      <c r="VZT188" s="312"/>
      <c r="VZU188" s="312"/>
      <c r="VZV188" s="312"/>
      <c r="VZW188" s="312"/>
      <c r="VZX188" s="312"/>
      <c r="VZY188" s="312"/>
      <c r="VZZ188" s="312"/>
      <c r="WAA188" s="312"/>
      <c r="WAB188" s="312"/>
      <c r="WAC188" s="312"/>
      <c r="WAD188" s="312"/>
      <c r="WAE188" s="312"/>
      <c r="WAF188" s="312"/>
      <c r="WAG188" s="312"/>
      <c r="WAH188" s="312"/>
      <c r="WAI188" s="312"/>
      <c r="WAJ188" s="312"/>
      <c r="WAK188" s="312"/>
      <c r="WAL188" s="312"/>
      <c r="WAM188" s="312"/>
      <c r="WAN188" s="312"/>
      <c r="WAO188" s="312"/>
      <c r="WAP188" s="312"/>
      <c r="WAQ188" s="312"/>
      <c r="WAR188" s="312"/>
      <c r="WAS188" s="312"/>
      <c r="WAT188" s="312"/>
      <c r="WAU188" s="312"/>
      <c r="WAV188" s="312"/>
      <c r="WAW188" s="312"/>
      <c r="WAX188" s="312"/>
      <c r="WAY188" s="312"/>
      <c r="WAZ188" s="312"/>
      <c r="WBA188" s="312"/>
      <c r="WBB188" s="312"/>
      <c r="WBC188" s="312"/>
      <c r="WBD188" s="312"/>
      <c r="WBE188" s="312"/>
      <c r="WBF188" s="312"/>
      <c r="WBG188" s="312"/>
      <c r="WBH188" s="312"/>
      <c r="WBI188" s="312"/>
      <c r="WBJ188" s="312"/>
      <c r="WBK188" s="312"/>
      <c r="WBL188" s="312"/>
      <c r="WBM188" s="312"/>
      <c r="WBN188" s="312"/>
      <c r="WBO188" s="312"/>
      <c r="WBP188" s="312"/>
      <c r="WBQ188" s="312"/>
      <c r="WBR188" s="312"/>
      <c r="WBS188" s="312"/>
      <c r="WBT188" s="312"/>
      <c r="WBU188" s="312"/>
      <c r="WBV188" s="312"/>
      <c r="WBW188" s="312"/>
      <c r="WBX188" s="312"/>
      <c r="WBY188" s="312"/>
      <c r="WBZ188" s="312"/>
      <c r="WCA188" s="312"/>
      <c r="WCB188" s="312"/>
      <c r="WCC188" s="312"/>
      <c r="WCD188" s="312"/>
      <c r="WCE188" s="312"/>
      <c r="WCF188" s="312"/>
      <c r="WCG188" s="312"/>
      <c r="WCH188" s="312"/>
      <c r="WCI188" s="312"/>
      <c r="WCJ188" s="312"/>
      <c r="WCK188" s="312"/>
      <c r="WCL188" s="312"/>
      <c r="WCM188" s="312"/>
      <c r="WCN188" s="312"/>
      <c r="WCO188" s="312"/>
      <c r="WCP188" s="312"/>
      <c r="WCQ188" s="312"/>
      <c r="WCR188" s="312"/>
      <c r="WCS188" s="312"/>
      <c r="WCT188" s="312"/>
      <c r="WCU188" s="312"/>
      <c r="WCV188" s="312"/>
      <c r="WCW188" s="312"/>
      <c r="WCX188" s="312"/>
      <c r="WCY188" s="312"/>
      <c r="WCZ188" s="312"/>
      <c r="WDA188" s="312"/>
      <c r="WDB188" s="312"/>
      <c r="WDC188" s="312"/>
      <c r="WDD188" s="312"/>
      <c r="WDE188" s="312"/>
      <c r="WDF188" s="312"/>
      <c r="WDG188" s="312"/>
      <c r="WDH188" s="312"/>
      <c r="WDI188" s="312"/>
      <c r="WDJ188" s="312"/>
      <c r="WDK188" s="312"/>
      <c r="WDL188" s="312"/>
      <c r="WDM188" s="312"/>
      <c r="WDN188" s="312"/>
      <c r="WDO188" s="312"/>
      <c r="WDP188" s="312"/>
      <c r="WDQ188" s="312"/>
      <c r="WDR188" s="312"/>
      <c r="WDS188" s="312"/>
      <c r="WDT188" s="312"/>
      <c r="WDU188" s="312"/>
      <c r="WDV188" s="312"/>
      <c r="WDW188" s="312"/>
      <c r="WDX188" s="312"/>
      <c r="WDY188" s="312"/>
      <c r="WDZ188" s="312"/>
      <c r="WEA188" s="312"/>
      <c r="WEB188" s="312"/>
      <c r="WEC188" s="312"/>
      <c r="WED188" s="312"/>
      <c r="WEE188" s="312"/>
      <c r="WEF188" s="312"/>
      <c r="WEG188" s="312"/>
      <c r="WEH188" s="312"/>
      <c r="WEI188" s="312"/>
      <c r="WEJ188" s="312"/>
      <c r="WEK188" s="312"/>
      <c r="WEL188" s="312"/>
      <c r="WEM188" s="312"/>
      <c r="WEN188" s="312"/>
      <c r="WEO188" s="312"/>
      <c r="WEP188" s="312"/>
      <c r="WEQ188" s="312"/>
      <c r="WER188" s="312"/>
      <c r="WES188" s="312"/>
      <c r="WET188" s="312"/>
      <c r="WEU188" s="312"/>
      <c r="WEV188" s="312"/>
      <c r="WEW188" s="312"/>
      <c r="WEX188" s="312"/>
      <c r="WEY188" s="312"/>
      <c r="WEZ188" s="312"/>
      <c r="WFA188" s="312"/>
      <c r="WFB188" s="312"/>
      <c r="WFC188" s="312"/>
      <c r="WFD188" s="312"/>
      <c r="WFE188" s="312"/>
      <c r="WFF188" s="312"/>
      <c r="WFG188" s="312"/>
      <c r="WFH188" s="312"/>
      <c r="WFI188" s="312"/>
      <c r="WFJ188" s="312"/>
      <c r="WFK188" s="312"/>
      <c r="WFL188" s="312"/>
      <c r="WFM188" s="312"/>
      <c r="WFN188" s="312"/>
      <c r="WFO188" s="312"/>
      <c r="WFP188" s="312"/>
      <c r="WFQ188" s="312"/>
      <c r="WFR188" s="312"/>
      <c r="WFS188" s="312"/>
      <c r="WFT188" s="312"/>
      <c r="WFU188" s="312"/>
      <c r="WFV188" s="312"/>
      <c r="WFW188" s="312"/>
      <c r="WFX188" s="312"/>
      <c r="WFY188" s="312"/>
      <c r="WFZ188" s="312"/>
      <c r="WGA188" s="312"/>
      <c r="WGB188" s="312"/>
      <c r="WGC188" s="312"/>
      <c r="WGD188" s="312"/>
      <c r="WGE188" s="312"/>
      <c r="WGF188" s="312"/>
      <c r="WGG188" s="312"/>
      <c r="WGH188" s="312"/>
      <c r="WGI188" s="312"/>
      <c r="WGJ188" s="312"/>
      <c r="WGK188" s="312"/>
      <c r="WGL188" s="312"/>
      <c r="WGM188" s="312"/>
      <c r="WGN188" s="312"/>
      <c r="WGO188" s="312"/>
      <c r="WGP188" s="312"/>
      <c r="WGQ188" s="312"/>
      <c r="WGR188" s="312"/>
      <c r="WGS188" s="312"/>
      <c r="WGT188" s="312"/>
      <c r="WGU188" s="312"/>
      <c r="WGV188" s="312"/>
      <c r="WGW188" s="312"/>
      <c r="WGX188" s="312"/>
      <c r="WGY188" s="312"/>
      <c r="WGZ188" s="312"/>
      <c r="WHA188" s="312"/>
      <c r="WHB188" s="312"/>
      <c r="WHC188" s="312"/>
      <c r="WHD188" s="312"/>
      <c r="WHE188" s="312"/>
      <c r="WHF188" s="312"/>
      <c r="WHG188" s="312"/>
      <c r="WHH188" s="312"/>
      <c r="WHI188" s="312"/>
      <c r="WHJ188" s="312"/>
      <c r="WHK188" s="312"/>
      <c r="WHL188" s="312"/>
      <c r="WHM188" s="312"/>
      <c r="WHN188" s="312"/>
      <c r="WHO188" s="312"/>
      <c r="WHP188" s="312"/>
      <c r="WHQ188" s="312"/>
      <c r="WHR188" s="312"/>
      <c r="WHS188" s="312"/>
      <c r="WHT188" s="312"/>
      <c r="WHU188" s="312"/>
      <c r="WHV188" s="312"/>
      <c r="WHW188" s="312"/>
      <c r="WHX188" s="312"/>
      <c r="WHY188" s="312"/>
      <c r="WHZ188" s="312"/>
      <c r="WIA188" s="312"/>
      <c r="WIB188" s="312"/>
      <c r="WIC188" s="312"/>
      <c r="WID188" s="312"/>
      <c r="WIE188" s="312"/>
      <c r="WIF188" s="312"/>
      <c r="WIG188" s="312"/>
      <c r="WIH188" s="312"/>
      <c r="WII188" s="312"/>
      <c r="WIJ188" s="312"/>
      <c r="WIK188" s="312"/>
      <c r="WIL188" s="312"/>
      <c r="WIM188" s="312"/>
      <c r="WIN188" s="312"/>
      <c r="WIO188" s="312"/>
      <c r="WIP188" s="312"/>
      <c r="WIQ188" s="312"/>
      <c r="WIR188" s="312"/>
      <c r="WIS188" s="312"/>
      <c r="WIT188" s="312"/>
      <c r="WIU188" s="312"/>
      <c r="WIV188" s="312"/>
      <c r="WIW188" s="312"/>
      <c r="WIX188" s="312"/>
      <c r="WIY188" s="312"/>
      <c r="WIZ188" s="312"/>
      <c r="WJA188" s="312"/>
      <c r="WJB188" s="312"/>
      <c r="WJC188" s="312"/>
      <c r="WJD188" s="312"/>
      <c r="WJE188" s="312"/>
      <c r="WJF188" s="312"/>
      <c r="WJG188" s="312"/>
      <c r="WJH188" s="312"/>
      <c r="WJI188" s="312"/>
      <c r="WJJ188" s="312"/>
      <c r="WJK188" s="312"/>
      <c r="WJL188" s="312"/>
      <c r="WJM188" s="312"/>
      <c r="WJN188" s="312"/>
      <c r="WJO188" s="312"/>
      <c r="WJP188" s="312"/>
      <c r="WJQ188" s="312"/>
      <c r="WJR188" s="312"/>
      <c r="WJS188" s="312"/>
      <c r="WJT188" s="312"/>
      <c r="WJU188" s="312"/>
      <c r="WJV188" s="312"/>
      <c r="WJW188" s="312"/>
      <c r="WJX188" s="312"/>
      <c r="WJY188" s="312"/>
      <c r="WJZ188" s="312"/>
      <c r="WKA188" s="312"/>
      <c r="WKB188" s="312"/>
      <c r="WKC188" s="312"/>
      <c r="WKD188" s="312"/>
      <c r="WKE188" s="312"/>
      <c r="WKF188" s="312"/>
      <c r="WKG188" s="312"/>
      <c r="WKH188" s="312"/>
      <c r="WKI188" s="312"/>
      <c r="WKJ188" s="312"/>
      <c r="WKK188" s="312"/>
      <c r="WKL188" s="312"/>
      <c r="WKM188" s="312"/>
      <c r="WKN188" s="312"/>
      <c r="WKO188" s="312"/>
      <c r="WKP188" s="312"/>
      <c r="WKQ188" s="312"/>
      <c r="WKR188" s="312"/>
      <c r="WKS188" s="312"/>
      <c r="WKT188" s="312"/>
      <c r="WKU188" s="312"/>
      <c r="WKV188" s="312"/>
      <c r="WKW188" s="312"/>
      <c r="WKX188" s="312"/>
      <c r="WKY188" s="312"/>
      <c r="WKZ188" s="312"/>
      <c r="WLA188" s="312"/>
      <c r="WLB188" s="312"/>
      <c r="WLC188" s="312"/>
      <c r="WLD188" s="312"/>
      <c r="WLE188" s="312"/>
      <c r="WLF188" s="312"/>
      <c r="WLG188" s="312"/>
      <c r="WLH188" s="312"/>
      <c r="WLI188" s="312"/>
      <c r="WLJ188" s="312"/>
      <c r="WLK188" s="312"/>
      <c r="WLL188" s="312"/>
      <c r="WLM188" s="312"/>
      <c r="WLN188" s="312"/>
      <c r="WLO188" s="312"/>
      <c r="WLP188" s="312"/>
      <c r="WLQ188" s="312"/>
      <c r="WLR188" s="312"/>
      <c r="WLS188" s="312"/>
      <c r="WLT188" s="312"/>
      <c r="WLU188" s="312"/>
      <c r="WLV188" s="312"/>
      <c r="WLW188" s="312"/>
      <c r="WLX188" s="312"/>
      <c r="WLY188" s="312"/>
      <c r="WLZ188" s="312"/>
      <c r="WMA188" s="312"/>
      <c r="WMB188" s="312"/>
      <c r="WMC188" s="312"/>
      <c r="WMD188" s="312"/>
      <c r="WME188" s="312"/>
      <c r="WMF188" s="312"/>
      <c r="WMG188" s="312"/>
      <c r="WMH188" s="312"/>
      <c r="WMI188" s="312"/>
      <c r="WMJ188" s="312"/>
      <c r="WMK188" s="312"/>
      <c r="WML188" s="312"/>
      <c r="WMM188" s="312"/>
      <c r="WMN188" s="312"/>
      <c r="WMO188" s="312"/>
      <c r="WMP188" s="312"/>
      <c r="WMQ188" s="312"/>
      <c r="WMR188" s="312"/>
      <c r="WMS188" s="312"/>
      <c r="WMT188" s="312"/>
      <c r="WMU188" s="312"/>
      <c r="WMV188" s="312"/>
      <c r="WMW188" s="312"/>
      <c r="WMX188" s="312"/>
      <c r="WMY188" s="312"/>
      <c r="WMZ188" s="312"/>
      <c r="WNA188" s="312"/>
      <c r="WNB188" s="312"/>
      <c r="WNC188" s="312"/>
      <c r="WND188" s="312"/>
      <c r="WNE188" s="312"/>
      <c r="WNF188" s="312"/>
      <c r="WNG188" s="312"/>
      <c r="WNH188" s="312"/>
      <c r="WNI188" s="312"/>
      <c r="WNJ188" s="312"/>
      <c r="WNK188" s="312"/>
      <c r="WNL188" s="312"/>
      <c r="WNM188" s="312"/>
      <c r="WNN188" s="312"/>
      <c r="WNO188" s="312"/>
      <c r="WNP188" s="312"/>
      <c r="WNQ188" s="312"/>
      <c r="WNR188" s="312"/>
      <c r="WNS188" s="312"/>
      <c r="WNT188" s="312"/>
      <c r="WNU188" s="312"/>
      <c r="WNV188" s="312"/>
      <c r="WNW188" s="312"/>
      <c r="WNX188" s="312"/>
      <c r="WNY188" s="312"/>
      <c r="WNZ188" s="312"/>
      <c r="WOA188" s="312"/>
      <c r="WOB188" s="312"/>
      <c r="WOC188" s="312"/>
      <c r="WOD188" s="312"/>
      <c r="WOE188" s="312"/>
      <c r="WOF188" s="312"/>
      <c r="WOG188" s="312"/>
      <c r="WOH188" s="312"/>
      <c r="WOI188" s="312"/>
      <c r="WOJ188" s="312"/>
      <c r="WOK188" s="312"/>
      <c r="WOL188" s="312"/>
      <c r="WOM188" s="312"/>
      <c r="WON188" s="312"/>
      <c r="WOO188" s="312"/>
      <c r="WOP188" s="312"/>
      <c r="WOQ188" s="312"/>
      <c r="WOR188" s="312"/>
      <c r="WOS188" s="312"/>
      <c r="WOT188" s="312"/>
      <c r="WOU188" s="312"/>
      <c r="WOV188" s="312"/>
      <c r="WOW188" s="312"/>
      <c r="WOX188" s="312"/>
      <c r="WOY188" s="312"/>
      <c r="WOZ188" s="312"/>
      <c r="WPA188" s="312"/>
      <c r="WPB188" s="312"/>
      <c r="WPC188" s="312"/>
      <c r="WPD188" s="312"/>
      <c r="WPE188" s="312"/>
      <c r="WPF188" s="312"/>
      <c r="WPG188" s="312"/>
      <c r="WPH188" s="312"/>
      <c r="WPI188" s="312"/>
      <c r="WPJ188" s="312"/>
      <c r="WPK188" s="312"/>
      <c r="WPL188" s="312"/>
      <c r="WPM188" s="312"/>
      <c r="WPN188" s="312"/>
      <c r="WPO188" s="312"/>
      <c r="WPP188" s="312"/>
      <c r="WPQ188" s="312"/>
      <c r="WPR188" s="312"/>
      <c r="WPS188" s="312"/>
      <c r="WPT188" s="312"/>
      <c r="WPU188" s="312"/>
      <c r="WPV188" s="312"/>
      <c r="WPW188" s="312"/>
      <c r="WPX188" s="312"/>
      <c r="WPY188" s="312"/>
      <c r="WPZ188" s="312"/>
      <c r="WQA188" s="312"/>
      <c r="WQB188" s="312"/>
      <c r="WQC188" s="312"/>
      <c r="WQD188" s="312"/>
      <c r="WQE188" s="312"/>
      <c r="WQF188" s="312"/>
      <c r="WQG188" s="312"/>
      <c r="WQH188" s="312"/>
      <c r="WQI188" s="312"/>
      <c r="WQJ188" s="312"/>
      <c r="WQK188" s="312"/>
      <c r="WQL188" s="312"/>
      <c r="WQM188" s="312"/>
      <c r="WQN188" s="312"/>
      <c r="WQO188" s="312"/>
      <c r="WQP188" s="312"/>
      <c r="WQQ188" s="312"/>
      <c r="WQR188" s="312"/>
      <c r="WQS188" s="312"/>
      <c r="WQT188" s="312"/>
      <c r="WQU188" s="312"/>
      <c r="WQV188" s="312"/>
      <c r="WQW188" s="312"/>
      <c r="WQX188" s="312"/>
      <c r="WQY188" s="312"/>
      <c r="WQZ188" s="312"/>
      <c r="WRA188" s="312"/>
      <c r="WRB188" s="312"/>
      <c r="WRC188" s="312"/>
      <c r="WRD188" s="312"/>
      <c r="WRE188" s="312"/>
      <c r="WRF188" s="312"/>
      <c r="WRG188" s="312"/>
      <c r="WRH188" s="312"/>
      <c r="WRI188" s="312"/>
      <c r="WRJ188" s="312"/>
      <c r="WRK188" s="312"/>
      <c r="WRL188" s="312"/>
      <c r="WRM188" s="312"/>
      <c r="WRN188" s="312"/>
      <c r="WRO188" s="312"/>
      <c r="WRP188" s="312"/>
      <c r="WRQ188" s="312"/>
      <c r="WRR188" s="312"/>
      <c r="WRS188" s="312"/>
      <c r="WRT188" s="312"/>
      <c r="WRU188" s="312"/>
      <c r="WRV188" s="312"/>
      <c r="WRW188" s="312"/>
      <c r="WRX188" s="312"/>
      <c r="WRY188" s="312"/>
      <c r="WRZ188" s="312"/>
      <c r="WSA188" s="312"/>
      <c r="WSB188" s="312"/>
      <c r="WSC188" s="312"/>
      <c r="WSD188" s="312"/>
      <c r="WSE188" s="312"/>
      <c r="WSF188" s="312"/>
      <c r="WSG188" s="312"/>
      <c r="WSH188" s="312"/>
      <c r="WSI188" s="312"/>
      <c r="WSJ188" s="312"/>
      <c r="WSK188" s="312"/>
      <c r="WSL188" s="312"/>
      <c r="WSM188" s="312"/>
      <c r="WSN188" s="312"/>
      <c r="WSO188" s="312"/>
      <c r="WSP188" s="312"/>
      <c r="WSQ188" s="312"/>
      <c r="WSR188" s="312"/>
      <c r="WSS188" s="312"/>
      <c r="WST188" s="312"/>
      <c r="WSU188" s="312"/>
      <c r="WSV188" s="312"/>
      <c r="WSW188" s="312"/>
      <c r="WSX188" s="312"/>
      <c r="WSY188" s="312"/>
      <c r="WSZ188" s="312"/>
      <c r="WTA188" s="312"/>
      <c r="WTB188" s="312"/>
      <c r="WTC188" s="312"/>
      <c r="WTD188" s="312"/>
      <c r="WTE188" s="312"/>
      <c r="WTF188" s="312"/>
      <c r="WTG188" s="312"/>
      <c r="WTH188" s="312"/>
      <c r="WTI188" s="312"/>
      <c r="WTJ188" s="312"/>
      <c r="WTK188" s="312"/>
      <c r="WTL188" s="312"/>
      <c r="WTM188" s="312"/>
      <c r="WTN188" s="312"/>
      <c r="WTO188" s="312"/>
      <c r="WTP188" s="312"/>
      <c r="WTQ188" s="312"/>
      <c r="WTR188" s="312"/>
      <c r="WTS188" s="312"/>
      <c r="WTT188" s="312"/>
      <c r="WTU188" s="312"/>
      <c r="WTV188" s="312"/>
      <c r="WTW188" s="312"/>
      <c r="WTX188" s="312"/>
      <c r="WTY188" s="312"/>
      <c r="WTZ188" s="312"/>
      <c r="WUA188" s="312"/>
      <c r="WUB188" s="312"/>
      <c r="WUC188" s="312"/>
      <c r="WUD188" s="312"/>
      <c r="WUE188" s="312"/>
      <c r="WUF188" s="312"/>
      <c r="WUG188" s="312"/>
      <c r="WUH188" s="312"/>
      <c r="WUI188" s="312"/>
      <c r="WUJ188" s="312"/>
      <c r="WUK188" s="312"/>
      <c r="WUL188" s="312"/>
      <c r="WUM188" s="312"/>
      <c r="WUN188" s="312"/>
      <c r="WUO188" s="312"/>
      <c r="WUP188" s="312"/>
      <c r="WUQ188" s="312"/>
      <c r="WUR188" s="312"/>
      <c r="WUS188" s="312"/>
      <c r="WUT188" s="312"/>
      <c r="WUU188" s="312"/>
      <c r="WUV188" s="312"/>
      <c r="WUW188" s="312"/>
      <c r="WUX188" s="312"/>
      <c r="WUY188" s="312"/>
      <c r="WUZ188" s="312"/>
      <c r="WVA188" s="312"/>
      <c r="WVB188" s="312"/>
      <c r="WVC188" s="312"/>
      <c r="WVD188" s="312"/>
      <c r="WVE188" s="312"/>
      <c r="WVF188" s="312"/>
      <c r="WVG188" s="312"/>
      <c r="WVH188" s="312"/>
      <c r="WVI188" s="312"/>
      <c r="WVJ188" s="312"/>
      <c r="WVK188" s="312"/>
      <c r="WVL188" s="312"/>
      <c r="WVM188" s="312"/>
      <c r="WVN188" s="312"/>
      <c r="WVO188" s="312"/>
      <c r="WVP188" s="312"/>
      <c r="WVQ188" s="312"/>
      <c r="WVR188" s="312"/>
      <c r="WVS188" s="312"/>
      <c r="WVT188" s="312"/>
      <c r="WVU188" s="312"/>
      <c r="WVV188" s="312"/>
      <c r="WVW188" s="312"/>
      <c r="WVX188" s="312"/>
      <c r="WVY188" s="312"/>
      <c r="WVZ188" s="312"/>
      <c r="WWA188" s="312"/>
      <c r="WWB188" s="312"/>
      <c r="WWC188" s="312"/>
      <c r="WWD188" s="312"/>
      <c r="WWE188" s="312"/>
      <c r="WWF188" s="312"/>
      <c r="WWG188" s="312"/>
      <c r="WWH188" s="312"/>
      <c r="WWI188" s="312"/>
      <c r="WWJ188" s="312"/>
      <c r="WWK188" s="312"/>
      <c r="WWL188" s="312"/>
      <c r="WWM188" s="312"/>
      <c r="WWN188" s="312"/>
      <c r="WWO188" s="312"/>
      <c r="WWP188" s="312"/>
      <c r="WWQ188" s="312"/>
      <c r="WWR188" s="312"/>
      <c r="WWS188" s="312"/>
      <c r="WWT188" s="312"/>
      <c r="WWU188" s="312"/>
      <c r="WWV188" s="312"/>
      <c r="WWW188" s="312"/>
      <c r="WWX188" s="312"/>
      <c r="WWY188" s="312"/>
      <c r="WWZ188" s="312"/>
      <c r="WXA188" s="312"/>
      <c r="WXB188" s="312"/>
      <c r="WXC188" s="312"/>
      <c r="WXD188" s="312"/>
      <c r="WXE188" s="312"/>
      <c r="WXF188" s="312"/>
      <c r="WXG188" s="312"/>
      <c r="WXH188" s="312"/>
      <c r="WXI188" s="312"/>
      <c r="WXJ188" s="312"/>
      <c r="WXK188" s="312"/>
      <c r="WXL188" s="312"/>
      <c r="WXM188" s="312"/>
      <c r="WXN188" s="312"/>
      <c r="WXO188" s="312"/>
      <c r="WXP188" s="312"/>
      <c r="WXQ188" s="312"/>
      <c r="WXR188" s="312"/>
      <c r="WXS188" s="312"/>
      <c r="WXT188" s="312"/>
      <c r="WXU188" s="312"/>
      <c r="WXV188" s="312"/>
      <c r="WXW188" s="312"/>
      <c r="WXX188" s="312"/>
      <c r="WXY188" s="312"/>
      <c r="WXZ188" s="312"/>
      <c r="WYA188" s="312"/>
      <c r="WYB188" s="312"/>
      <c r="WYC188" s="312"/>
      <c r="WYD188" s="312"/>
      <c r="WYE188" s="312"/>
      <c r="WYF188" s="312"/>
      <c r="WYG188" s="312"/>
      <c r="WYH188" s="312"/>
      <c r="WYI188" s="312"/>
      <c r="WYJ188" s="312"/>
      <c r="WYK188" s="312"/>
      <c r="WYL188" s="312"/>
      <c r="WYM188" s="312"/>
      <c r="WYN188" s="312"/>
      <c r="WYO188" s="312"/>
      <c r="WYP188" s="312"/>
      <c r="WYQ188" s="312"/>
      <c r="WYR188" s="312"/>
      <c r="WYS188" s="312"/>
      <c r="WYT188" s="312"/>
      <c r="WYU188" s="312"/>
      <c r="WYV188" s="312"/>
      <c r="WYW188" s="312"/>
      <c r="WYX188" s="312"/>
      <c r="WYY188" s="312"/>
      <c r="WYZ188" s="312"/>
      <c r="WZA188" s="312"/>
      <c r="WZB188" s="312"/>
      <c r="WZC188" s="312"/>
      <c r="WZD188" s="312"/>
      <c r="WZE188" s="312"/>
      <c r="WZF188" s="312"/>
      <c r="WZG188" s="312"/>
      <c r="WZH188" s="312"/>
      <c r="WZI188" s="312"/>
      <c r="WZJ188" s="312"/>
      <c r="WZK188" s="312"/>
      <c r="WZL188" s="312"/>
      <c r="WZM188" s="312"/>
      <c r="WZN188" s="312"/>
      <c r="WZO188" s="312"/>
      <c r="WZP188" s="312"/>
      <c r="WZQ188" s="312"/>
      <c r="WZR188" s="312"/>
      <c r="WZS188" s="312"/>
      <c r="WZT188" s="312"/>
      <c r="WZU188" s="312"/>
      <c r="WZV188" s="312"/>
      <c r="WZW188" s="312"/>
      <c r="WZX188" s="312"/>
      <c r="WZY188" s="312"/>
      <c r="WZZ188" s="312"/>
      <c r="XAA188" s="312"/>
      <c r="XAB188" s="312"/>
      <c r="XAC188" s="312"/>
      <c r="XAD188" s="312"/>
      <c r="XAE188" s="312"/>
      <c r="XAF188" s="312"/>
      <c r="XAG188" s="312"/>
      <c r="XAH188" s="312"/>
      <c r="XAI188" s="312"/>
      <c r="XAJ188" s="312"/>
      <c r="XAK188" s="312"/>
      <c r="XAL188" s="312"/>
      <c r="XAM188" s="312"/>
      <c r="XAN188" s="312"/>
      <c r="XAO188" s="312"/>
      <c r="XAP188" s="312"/>
      <c r="XAQ188" s="312"/>
      <c r="XAR188" s="312"/>
      <c r="XAS188" s="312"/>
      <c r="XAT188" s="312"/>
      <c r="XAU188" s="312"/>
      <c r="XAV188" s="312"/>
      <c r="XAW188" s="312"/>
      <c r="XAX188" s="312"/>
      <c r="XAY188" s="312"/>
      <c r="XAZ188" s="312"/>
      <c r="XBA188" s="312"/>
      <c r="XBB188" s="312"/>
      <c r="XBC188" s="312"/>
      <c r="XBD188" s="312"/>
      <c r="XBE188" s="312"/>
      <c r="XBF188" s="312"/>
      <c r="XBG188" s="312"/>
      <c r="XBH188" s="312"/>
      <c r="XBI188" s="312"/>
      <c r="XBJ188" s="312"/>
      <c r="XBK188" s="312"/>
      <c r="XBL188" s="312"/>
      <c r="XBM188" s="312"/>
      <c r="XBN188" s="312"/>
      <c r="XBO188" s="312"/>
      <c r="XBP188" s="312"/>
      <c r="XBQ188" s="312"/>
      <c r="XBR188" s="312"/>
      <c r="XBS188" s="312"/>
      <c r="XBT188" s="312"/>
      <c r="XBU188" s="312"/>
      <c r="XBV188" s="312"/>
      <c r="XBW188" s="312"/>
      <c r="XBX188" s="312"/>
      <c r="XBY188" s="312"/>
      <c r="XBZ188" s="312"/>
    </row>
    <row r="189" spans="1:16302" ht="13.5" thickBot="1" x14ac:dyDescent="0.25">
      <c r="A189" s="313"/>
      <c r="B189" s="392" t="s">
        <v>1585</v>
      </c>
      <c r="C189" s="393"/>
      <c r="D189" s="393" t="s">
        <v>1160</v>
      </c>
      <c r="E189" s="393"/>
      <c r="F189" s="394"/>
      <c r="G189" s="395"/>
      <c r="H189" s="395"/>
      <c r="I189" s="396" t="s">
        <v>1160</v>
      </c>
      <c r="J189" s="396"/>
      <c r="K189" s="396"/>
      <c r="L189" s="396"/>
      <c r="M189" s="396"/>
      <c r="N189" s="396" t="s">
        <v>1160</v>
      </c>
      <c r="O189" s="396" t="s">
        <v>1160</v>
      </c>
      <c r="P189" s="393"/>
      <c r="Q189" s="397"/>
      <c r="R189" s="397"/>
      <c r="S189" s="398"/>
    </row>
    <row r="190" spans="1:16302" s="323" customFormat="1" x14ac:dyDescent="0.2">
      <c r="A190" s="316"/>
      <c r="B190" s="132" t="s">
        <v>2639</v>
      </c>
      <c r="C190" s="133" t="s">
        <v>2638</v>
      </c>
      <c r="D190" s="134" t="s">
        <v>2637</v>
      </c>
      <c r="E190" s="135" t="s">
        <v>2636</v>
      </c>
      <c r="F190" s="136" t="s">
        <v>682</v>
      </c>
      <c r="G190" s="124">
        <v>7089.08</v>
      </c>
      <c r="H190" s="124">
        <f>ROUND(ROUND(G190*4.8,2),0)</f>
        <v>34028</v>
      </c>
      <c r="I190" s="125" t="s">
        <v>2718</v>
      </c>
      <c r="J190" s="223" t="s">
        <v>229</v>
      </c>
      <c r="K190" s="137" t="s">
        <v>3</v>
      </c>
      <c r="L190" s="138">
        <v>85258900</v>
      </c>
      <c r="M190" s="137" t="s">
        <v>625</v>
      </c>
      <c r="N190" s="138"/>
      <c r="O190" s="138" t="s">
        <v>2635</v>
      </c>
      <c r="P190" s="158"/>
      <c r="Q190" s="137" t="s">
        <v>1118</v>
      </c>
      <c r="R190" s="209"/>
      <c r="S190" s="160">
        <v>4060039159519</v>
      </c>
    </row>
    <row r="191" spans="1:16302" ht="13.5" thickBot="1" x14ac:dyDescent="0.25">
      <c r="A191" s="313"/>
      <c r="B191" s="132" t="s">
        <v>1586</v>
      </c>
      <c r="C191" s="133" t="s">
        <v>631</v>
      </c>
      <c r="D191" s="134" t="s">
        <v>632</v>
      </c>
      <c r="E191" s="135" t="s">
        <v>1587</v>
      </c>
      <c r="F191" s="136" t="s">
        <v>682</v>
      </c>
      <c r="G191" s="124">
        <v>7089.08</v>
      </c>
      <c r="H191" s="124">
        <f>ROUND(ROUND(G191*4.8,2),0)</f>
        <v>34028</v>
      </c>
      <c r="I191" s="125" t="s">
        <v>2718</v>
      </c>
      <c r="J191" s="137" t="s">
        <v>229</v>
      </c>
      <c r="K191" s="137" t="s">
        <v>3</v>
      </c>
      <c r="L191" s="138">
        <v>8525801931</v>
      </c>
      <c r="M191" s="137" t="s">
        <v>625</v>
      </c>
      <c r="N191" s="138">
        <v>44</v>
      </c>
      <c r="O191" s="138" t="s">
        <v>1588</v>
      </c>
      <c r="P191" s="158"/>
      <c r="Q191" s="137" t="s">
        <v>1118</v>
      </c>
      <c r="R191" s="209"/>
      <c r="S191" s="289">
        <v>8717332541010</v>
      </c>
    </row>
    <row r="192" spans="1:16302" ht="13.5" thickBot="1" x14ac:dyDescent="0.25">
      <c r="A192" s="313"/>
      <c r="B192" s="392" t="s">
        <v>1589</v>
      </c>
      <c r="C192" s="393"/>
      <c r="D192" s="393" t="s">
        <v>1160</v>
      </c>
      <c r="E192" s="393"/>
      <c r="F192" s="394"/>
      <c r="G192" s="395"/>
      <c r="H192" s="395"/>
      <c r="I192" s="396" t="s">
        <v>1160</v>
      </c>
      <c r="J192" s="396"/>
      <c r="K192" s="396"/>
      <c r="L192" s="396"/>
      <c r="M192" s="396"/>
      <c r="N192" s="396" t="s">
        <v>1160</v>
      </c>
      <c r="O192" s="396" t="s">
        <v>1160</v>
      </c>
      <c r="P192" s="393"/>
      <c r="Q192" s="397"/>
      <c r="R192" s="397"/>
      <c r="S192" s="398"/>
    </row>
    <row r="193" spans="1:19" x14ac:dyDescent="0.2">
      <c r="A193" s="313"/>
      <c r="B193" s="228" t="s">
        <v>1590</v>
      </c>
      <c r="C193" s="331" t="s">
        <v>791</v>
      </c>
      <c r="D193" s="332" t="s">
        <v>799</v>
      </c>
      <c r="E193" s="333" t="s">
        <v>1591</v>
      </c>
      <c r="F193" s="136" t="s">
        <v>682</v>
      </c>
      <c r="G193" s="124">
        <v>1067.22</v>
      </c>
      <c r="H193" s="124">
        <f>ROUND(ROUND(G193*4.8,2),0)</f>
        <v>5123</v>
      </c>
      <c r="I193" s="137" t="s">
        <v>2743</v>
      </c>
      <c r="J193" s="137" t="s">
        <v>229</v>
      </c>
      <c r="K193" s="171" t="s">
        <v>34</v>
      </c>
      <c r="L193" s="181">
        <v>8517620000</v>
      </c>
      <c r="M193" s="171" t="s">
        <v>625</v>
      </c>
      <c r="N193" s="181">
        <v>11</v>
      </c>
      <c r="O193" s="181" t="s">
        <v>1592</v>
      </c>
      <c r="P193" s="290"/>
      <c r="Q193" s="134"/>
      <c r="R193" s="140"/>
      <c r="S193" s="140">
        <v>4060039021670</v>
      </c>
    </row>
    <row r="194" spans="1:19" x14ac:dyDescent="0.2">
      <c r="A194" s="313"/>
      <c r="B194" s="228" t="s">
        <v>1593</v>
      </c>
      <c r="C194" s="331" t="s">
        <v>792</v>
      </c>
      <c r="D194" s="332" t="s">
        <v>800</v>
      </c>
      <c r="E194" s="333" t="s">
        <v>1594</v>
      </c>
      <c r="F194" s="136" t="s">
        <v>682</v>
      </c>
      <c r="G194" s="124">
        <v>613.54</v>
      </c>
      <c r="H194" s="124">
        <f t="shared" ref="H194:H203" si="16">ROUND(ROUND(G194*4.8,2),0)</f>
        <v>2945</v>
      </c>
      <c r="I194" s="137" t="s">
        <v>2743</v>
      </c>
      <c r="J194" s="137" t="s">
        <v>229</v>
      </c>
      <c r="K194" s="171" t="s">
        <v>34</v>
      </c>
      <c r="L194" s="181">
        <v>8531900000</v>
      </c>
      <c r="M194" s="171" t="s">
        <v>669</v>
      </c>
      <c r="N194" s="181">
        <v>93</v>
      </c>
      <c r="O194" s="181" t="s">
        <v>1595</v>
      </c>
      <c r="P194" s="290"/>
      <c r="Q194" s="134"/>
      <c r="R194" s="140"/>
      <c r="S194" s="140">
        <v>4060039021687</v>
      </c>
    </row>
    <row r="195" spans="1:19" x14ac:dyDescent="0.2">
      <c r="A195" s="313"/>
      <c r="B195" s="228" t="s">
        <v>1596</v>
      </c>
      <c r="C195" s="331" t="s">
        <v>793</v>
      </c>
      <c r="D195" s="332" t="s">
        <v>801</v>
      </c>
      <c r="E195" s="333" t="s">
        <v>1597</v>
      </c>
      <c r="F195" s="136" t="s">
        <v>682</v>
      </c>
      <c r="G195" s="124">
        <v>11.58</v>
      </c>
      <c r="H195" s="124">
        <f t="shared" si="16"/>
        <v>56</v>
      </c>
      <c r="I195" s="137" t="s">
        <v>2743</v>
      </c>
      <c r="J195" s="137" t="s">
        <v>229</v>
      </c>
      <c r="K195" s="171" t="s">
        <v>34</v>
      </c>
      <c r="L195" s="181">
        <v>8536909599</v>
      </c>
      <c r="M195" s="171" t="s">
        <v>669</v>
      </c>
      <c r="N195" s="181">
        <v>92</v>
      </c>
      <c r="O195" s="181" t="s">
        <v>1598</v>
      </c>
      <c r="P195" s="290"/>
      <c r="Q195" s="134"/>
      <c r="R195" s="140"/>
      <c r="S195" s="140">
        <v>4060039021694</v>
      </c>
    </row>
    <row r="196" spans="1:19" x14ac:dyDescent="0.2">
      <c r="A196" s="313"/>
      <c r="B196" s="228" t="s">
        <v>1599</v>
      </c>
      <c r="C196" s="331" t="s">
        <v>794</v>
      </c>
      <c r="D196" s="332" t="s">
        <v>802</v>
      </c>
      <c r="E196" s="333" t="s">
        <v>1600</v>
      </c>
      <c r="F196" s="136" t="s">
        <v>682</v>
      </c>
      <c r="G196" s="124">
        <v>133.13</v>
      </c>
      <c r="H196" s="124">
        <f t="shared" si="16"/>
        <v>639</v>
      </c>
      <c r="I196" s="137" t="s">
        <v>2743</v>
      </c>
      <c r="J196" s="137" t="s">
        <v>229</v>
      </c>
      <c r="K196" s="171" t="s">
        <v>34</v>
      </c>
      <c r="L196" s="181">
        <v>8536501999</v>
      </c>
      <c r="M196" s="171" t="s">
        <v>669</v>
      </c>
      <c r="N196" s="181">
        <v>5</v>
      </c>
      <c r="O196" s="181" t="s">
        <v>1601</v>
      </c>
      <c r="P196" s="290"/>
      <c r="Q196" s="134"/>
      <c r="R196" s="140"/>
      <c r="S196" s="140">
        <v>4060039021700</v>
      </c>
    </row>
    <row r="197" spans="1:19" x14ac:dyDescent="0.2">
      <c r="A197" s="313"/>
      <c r="B197" s="228" t="s">
        <v>1602</v>
      </c>
      <c r="C197" s="331" t="s">
        <v>795</v>
      </c>
      <c r="D197" s="332" t="s">
        <v>803</v>
      </c>
      <c r="E197" s="333" t="s">
        <v>1603</v>
      </c>
      <c r="F197" s="136" t="s">
        <v>682</v>
      </c>
      <c r="G197" s="124">
        <v>769.82</v>
      </c>
      <c r="H197" s="124">
        <f t="shared" si="16"/>
        <v>3695</v>
      </c>
      <c r="I197" s="137" t="s">
        <v>2743</v>
      </c>
      <c r="J197" s="137" t="s">
        <v>229</v>
      </c>
      <c r="K197" s="171" t="s">
        <v>34</v>
      </c>
      <c r="L197" s="181">
        <v>8536501999</v>
      </c>
      <c r="M197" s="171" t="s">
        <v>669</v>
      </c>
      <c r="N197" s="181">
        <v>6</v>
      </c>
      <c r="O197" s="181" t="s">
        <v>1604</v>
      </c>
      <c r="P197" s="290"/>
      <c r="Q197" s="134"/>
      <c r="R197" s="140"/>
      <c r="S197" s="140">
        <v>4060039022233</v>
      </c>
    </row>
    <row r="198" spans="1:19" x14ac:dyDescent="0.2">
      <c r="A198" s="313"/>
      <c r="B198" s="228" t="s">
        <v>1605</v>
      </c>
      <c r="C198" s="331" t="s">
        <v>796</v>
      </c>
      <c r="D198" s="332" t="s">
        <v>804</v>
      </c>
      <c r="E198" s="333" t="s">
        <v>1606</v>
      </c>
      <c r="F198" s="136" t="s">
        <v>682</v>
      </c>
      <c r="G198" s="124">
        <v>78.72</v>
      </c>
      <c r="H198" s="124">
        <f t="shared" si="16"/>
        <v>378</v>
      </c>
      <c r="I198" s="137" t="s">
        <v>2743</v>
      </c>
      <c r="J198" s="137" t="s">
        <v>229</v>
      </c>
      <c r="K198" s="171" t="s">
        <v>34</v>
      </c>
      <c r="L198" s="181">
        <v>8506501000</v>
      </c>
      <c r="M198" s="171" t="s">
        <v>669</v>
      </c>
      <c r="N198" s="181">
        <v>120</v>
      </c>
      <c r="O198" s="181" t="s">
        <v>1434</v>
      </c>
      <c r="P198" s="290"/>
      <c r="Q198" s="134"/>
      <c r="R198" s="140"/>
      <c r="S198" s="140">
        <v>4060039022226</v>
      </c>
    </row>
    <row r="199" spans="1:19" x14ac:dyDescent="0.2">
      <c r="A199" s="313"/>
      <c r="B199" s="228" t="s">
        <v>1607</v>
      </c>
      <c r="C199" s="331" t="s">
        <v>1608</v>
      </c>
      <c r="D199" s="332" t="s">
        <v>1609</v>
      </c>
      <c r="E199" s="333" t="s">
        <v>1610</v>
      </c>
      <c r="F199" s="136" t="s">
        <v>682</v>
      </c>
      <c r="G199" s="124">
        <v>795.29</v>
      </c>
      <c r="H199" s="124">
        <f t="shared" si="16"/>
        <v>3817</v>
      </c>
      <c r="I199" s="137" t="s">
        <v>2743</v>
      </c>
      <c r="J199" s="137" t="s">
        <v>229</v>
      </c>
      <c r="K199" s="171" t="s">
        <v>34</v>
      </c>
      <c r="L199" s="181">
        <v>8536501999</v>
      </c>
      <c r="M199" s="171" t="s">
        <v>669</v>
      </c>
      <c r="N199" s="181">
        <v>1</v>
      </c>
      <c r="O199" s="181" t="s">
        <v>1611</v>
      </c>
      <c r="P199" s="290"/>
      <c r="Q199" s="134"/>
      <c r="R199" s="140"/>
      <c r="S199" s="140">
        <v>4060039022257</v>
      </c>
    </row>
    <row r="200" spans="1:19" ht="16.5" x14ac:dyDescent="0.2">
      <c r="A200" s="313"/>
      <c r="B200" s="228" t="s">
        <v>1612</v>
      </c>
      <c r="C200" s="331" t="s">
        <v>797</v>
      </c>
      <c r="D200" s="332" t="s">
        <v>805</v>
      </c>
      <c r="E200" s="333" t="s">
        <v>1613</v>
      </c>
      <c r="F200" s="136" t="s">
        <v>682</v>
      </c>
      <c r="G200" s="124">
        <v>10.77</v>
      </c>
      <c r="H200" s="124">
        <f t="shared" si="16"/>
        <v>52</v>
      </c>
      <c r="I200" s="137" t="s">
        <v>2743</v>
      </c>
      <c r="J200" s="137" t="s">
        <v>229</v>
      </c>
      <c r="K200" s="171" t="s">
        <v>34</v>
      </c>
      <c r="L200" s="181">
        <v>3926909790</v>
      </c>
      <c r="M200" s="171" t="s">
        <v>669</v>
      </c>
      <c r="N200" s="181">
        <v>4</v>
      </c>
      <c r="O200" s="181" t="s">
        <v>1614</v>
      </c>
      <c r="P200" s="291" t="s">
        <v>1615</v>
      </c>
      <c r="Q200" s="134"/>
      <c r="R200" s="140"/>
      <c r="S200" s="140">
        <v>4060039022240</v>
      </c>
    </row>
    <row r="201" spans="1:19" ht="16.5" x14ac:dyDescent="0.2">
      <c r="A201" s="313"/>
      <c r="B201" s="228" t="s">
        <v>1616</v>
      </c>
      <c r="C201" s="331" t="s">
        <v>1617</v>
      </c>
      <c r="D201" s="332" t="s">
        <v>1618</v>
      </c>
      <c r="E201" s="333" t="s">
        <v>1619</v>
      </c>
      <c r="F201" s="136" t="s">
        <v>682</v>
      </c>
      <c r="G201" s="124">
        <v>12.97</v>
      </c>
      <c r="H201" s="124">
        <f t="shared" si="16"/>
        <v>62</v>
      </c>
      <c r="I201" s="137" t="s">
        <v>2743</v>
      </c>
      <c r="J201" s="137" t="s">
        <v>229</v>
      </c>
      <c r="K201" s="171" t="s">
        <v>34</v>
      </c>
      <c r="L201" s="181">
        <v>926909790</v>
      </c>
      <c r="M201" s="171" t="s">
        <v>669</v>
      </c>
      <c r="N201" s="181">
        <v>1</v>
      </c>
      <c r="O201" s="181" t="s">
        <v>1620</v>
      </c>
      <c r="P201" s="291" t="s">
        <v>1621</v>
      </c>
      <c r="Q201" s="134"/>
      <c r="R201" s="140"/>
      <c r="S201" s="140">
        <v>4060039022264</v>
      </c>
    </row>
    <row r="202" spans="1:19" ht="16.5" x14ac:dyDescent="0.2">
      <c r="A202" s="313"/>
      <c r="B202" s="228" t="s">
        <v>1622</v>
      </c>
      <c r="C202" s="331" t="s">
        <v>1623</v>
      </c>
      <c r="D202" s="332" t="s">
        <v>1624</v>
      </c>
      <c r="E202" s="333" t="s">
        <v>1625</v>
      </c>
      <c r="F202" s="136" t="s">
        <v>682</v>
      </c>
      <c r="G202" s="124">
        <v>19.45</v>
      </c>
      <c r="H202" s="124">
        <f t="shared" si="16"/>
        <v>93</v>
      </c>
      <c r="I202" s="137" t="s">
        <v>2743</v>
      </c>
      <c r="J202" s="137" t="s">
        <v>229</v>
      </c>
      <c r="K202" s="171" t="s">
        <v>34</v>
      </c>
      <c r="L202" s="181">
        <v>3926909790</v>
      </c>
      <c r="M202" s="171" t="s">
        <v>669</v>
      </c>
      <c r="N202" s="181">
        <v>0</v>
      </c>
      <c r="O202" s="181" t="s">
        <v>1450</v>
      </c>
      <c r="P202" s="291" t="s">
        <v>1621</v>
      </c>
      <c r="Q202" s="134"/>
      <c r="R202" s="140"/>
      <c r="S202" s="140">
        <v>4060039022271</v>
      </c>
    </row>
    <row r="203" spans="1:19" ht="13.5" thickBot="1" x14ac:dyDescent="0.25">
      <c r="A203" s="313"/>
      <c r="B203" s="228" t="s">
        <v>1626</v>
      </c>
      <c r="C203" s="331" t="s">
        <v>798</v>
      </c>
      <c r="D203" s="332" t="s">
        <v>806</v>
      </c>
      <c r="E203" s="333" t="s">
        <v>1627</v>
      </c>
      <c r="F203" s="136" t="s">
        <v>682</v>
      </c>
      <c r="G203" s="124">
        <v>1273.3900000000001</v>
      </c>
      <c r="H203" s="124">
        <f t="shared" si="16"/>
        <v>6112</v>
      </c>
      <c r="I203" s="137" t="s">
        <v>2743</v>
      </c>
      <c r="J203" s="137" t="s">
        <v>229</v>
      </c>
      <c r="K203" s="171" t="s">
        <v>34</v>
      </c>
      <c r="L203" s="181">
        <v>8536909599</v>
      </c>
      <c r="M203" s="171" t="s">
        <v>669</v>
      </c>
      <c r="N203" s="181">
        <v>1</v>
      </c>
      <c r="O203" s="181" t="s">
        <v>1628</v>
      </c>
      <c r="P203" s="290"/>
      <c r="Q203" s="134"/>
      <c r="R203" s="140"/>
      <c r="S203" s="140">
        <v>4060039022288</v>
      </c>
    </row>
    <row r="204" spans="1:19" ht="13.5" thickBot="1" x14ac:dyDescent="0.25">
      <c r="A204" s="313"/>
      <c r="B204" s="392" t="s">
        <v>1629</v>
      </c>
      <c r="C204" s="393"/>
      <c r="D204" s="393" t="s">
        <v>1160</v>
      </c>
      <c r="E204" s="393"/>
      <c r="F204" s="394"/>
      <c r="G204" s="395"/>
      <c r="H204" s="395"/>
      <c r="I204" s="396" t="s">
        <v>1160</v>
      </c>
      <c r="J204" s="396"/>
      <c r="K204" s="396"/>
      <c r="L204" s="396"/>
      <c r="M204" s="396"/>
      <c r="N204" s="396" t="s">
        <v>1160</v>
      </c>
      <c r="O204" s="396" t="s">
        <v>1160</v>
      </c>
      <c r="P204" s="393"/>
      <c r="Q204" s="397"/>
      <c r="R204" s="397"/>
      <c r="S204" s="398"/>
    </row>
    <row r="205" spans="1:19" x14ac:dyDescent="0.2">
      <c r="A205" s="313"/>
      <c r="B205" s="147" t="s">
        <v>1630</v>
      </c>
      <c r="C205" s="148"/>
      <c r="D205" s="149"/>
      <c r="E205" s="148"/>
      <c r="F205" s="150"/>
      <c r="G205" s="318"/>
      <c r="H205" s="318"/>
      <c r="I205" s="151" t="s">
        <v>1160</v>
      </c>
      <c r="J205" s="151"/>
      <c r="K205" s="151"/>
      <c r="L205" s="151"/>
      <c r="M205" s="151"/>
      <c r="N205" s="151" t="s">
        <v>1160</v>
      </c>
      <c r="O205" s="151" t="s">
        <v>1160</v>
      </c>
      <c r="P205" s="257"/>
      <c r="Q205" s="151"/>
      <c r="R205" s="151"/>
      <c r="S205" s="280"/>
    </row>
    <row r="206" spans="1:19" x14ac:dyDescent="0.2">
      <c r="A206" s="313"/>
      <c r="B206" s="132" t="s">
        <v>1631</v>
      </c>
      <c r="C206" s="133" t="s">
        <v>677</v>
      </c>
      <c r="D206" s="134" t="s">
        <v>415</v>
      </c>
      <c r="E206" s="135" t="s">
        <v>1632</v>
      </c>
      <c r="F206" s="136" t="s">
        <v>682</v>
      </c>
      <c r="G206" s="124">
        <v>1702.25</v>
      </c>
      <c r="H206" s="124">
        <f>ROUND(ROUND(G206*4.8,2),0)</f>
        <v>8171</v>
      </c>
      <c r="I206" s="137" t="s">
        <v>2743</v>
      </c>
      <c r="J206" s="137" t="s">
        <v>229</v>
      </c>
      <c r="K206" s="137" t="s">
        <v>3</v>
      </c>
      <c r="L206" s="138">
        <v>8536501999</v>
      </c>
      <c r="M206" s="137" t="s">
        <v>666</v>
      </c>
      <c r="N206" s="138">
        <v>11</v>
      </c>
      <c r="O206" s="138" t="s">
        <v>1633</v>
      </c>
      <c r="P206" s="158"/>
      <c r="Q206" s="137"/>
      <c r="R206" s="137"/>
      <c r="S206" s="160">
        <v>8717332341863</v>
      </c>
    </row>
    <row r="207" spans="1:19" x14ac:dyDescent="0.2">
      <c r="A207" s="313"/>
      <c r="B207" s="132" t="s">
        <v>1634</v>
      </c>
      <c r="C207" s="133" t="s">
        <v>418</v>
      </c>
      <c r="D207" s="134" t="s">
        <v>417</v>
      </c>
      <c r="E207" s="135" t="s">
        <v>1635</v>
      </c>
      <c r="F207" s="136" t="s">
        <v>682</v>
      </c>
      <c r="G207" s="124">
        <v>2188.79</v>
      </c>
      <c r="H207" s="124">
        <f t="shared" ref="H207:H224" si="17">ROUND(ROUND(G207*4.8,2),0)</f>
        <v>10506</v>
      </c>
      <c r="I207" s="137" t="s">
        <v>2743</v>
      </c>
      <c r="J207" s="137" t="s">
        <v>229</v>
      </c>
      <c r="K207" s="137" t="s">
        <v>3</v>
      </c>
      <c r="L207" s="138">
        <v>8536501999</v>
      </c>
      <c r="M207" s="137" t="s">
        <v>666</v>
      </c>
      <c r="N207" s="138">
        <v>1</v>
      </c>
      <c r="O207" s="138" t="s">
        <v>1636</v>
      </c>
      <c r="P207" s="158"/>
      <c r="Q207" s="137"/>
      <c r="R207" s="137"/>
      <c r="S207" s="160">
        <v>8717332341870</v>
      </c>
    </row>
    <row r="208" spans="1:19" x14ac:dyDescent="0.2">
      <c r="A208" s="313"/>
      <c r="B208" s="132" t="s">
        <v>1637</v>
      </c>
      <c r="C208" s="133" t="s">
        <v>421</v>
      </c>
      <c r="D208" s="134" t="s">
        <v>420</v>
      </c>
      <c r="E208" s="135" t="s">
        <v>1638</v>
      </c>
      <c r="F208" s="136" t="s">
        <v>682</v>
      </c>
      <c r="G208" s="124">
        <v>2675.35</v>
      </c>
      <c r="H208" s="124">
        <f t="shared" si="17"/>
        <v>12842</v>
      </c>
      <c r="I208" s="137" t="s">
        <v>2743</v>
      </c>
      <c r="J208" s="137" t="s">
        <v>229</v>
      </c>
      <c r="K208" s="137" t="s">
        <v>3</v>
      </c>
      <c r="L208" s="138">
        <v>8536501999</v>
      </c>
      <c r="M208" s="137" t="s">
        <v>666</v>
      </c>
      <c r="N208" s="138">
        <v>1</v>
      </c>
      <c r="O208" s="138" t="s">
        <v>1636</v>
      </c>
      <c r="P208" s="158"/>
      <c r="Q208" s="137"/>
      <c r="R208" s="137"/>
      <c r="S208" s="160">
        <v>8717332341887</v>
      </c>
    </row>
    <row r="209" spans="1:19" x14ac:dyDescent="0.2">
      <c r="A209" s="313"/>
      <c r="B209" s="132" t="s">
        <v>1639</v>
      </c>
      <c r="C209" s="133" t="s">
        <v>424</v>
      </c>
      <c r="D209" s="134" t="s">
        <v>423</v>
      </c>
      <c r="E209" s="135" t="s">
        <v>1640</v>
      </c>
      <c r="F209" s="136" t="s">
        <v>682</v>
      </c>
      <c r="G209" s="124">
        <v>194.11</v>
      </c>
      <c r="H209" s="124">
        <f t="shared" si="17"/>
        <v>932</v>
      </c>
      <c r="I209" s="137" t="s">
        <v>2743</v>
      </c>
      <c r="J209" s="137" t="s">
        <v>229</v>
      </c>
      <c r="K209" s="137" t="s">
        <v>3</v>
      </c>
      <c r="L209" s="138">
        <v>8536909599</v>
      </c>
      <c r="M209" s="137" t="s">
        <v>666</v>
      </c>
      <c r="N209" s="138">
        <v>14</v>
      </c>
      <c r="O209" s="138" t="s">
        <v>1641</v>
      </c>
      <c r="P209" s="158"/>
      <c r="Q209" s="137"/>
      <c r="R209" s="137"/>
      <c r="S209" s="160">
        <v>8717332341856</v>
      </c>
    </row>
    <row r="210" spans="1:19" x14ac:dyDescent="0.2">
      <c r="A210" s="313"/>
      <c r="B210" s="132" t="s">
        <v>1642</v>
      </c>
      <c r="C210" s="133" t="s">
        <v>433</v>
      </c>
      <c r="D210" s="134" t="s">
        <v>432</v>
      </c>
      <c r="E210" s="135" t="s">
        <v>1643</v>
      </c>
      <c r="F210" s="136" t="s">
        <v>682</v>
      </c>
      <c r="G210" s="124">
        <v>4833.8</v>
      </c>
      <c r="H210" s="124">
        <f t="shared" si="17"/>
        <v>23202</v>
      </c>
      <c r="I210" s="137" t="s">
        <v>2743</v>
      </c>
      <c r="J210" s="137" t="s">
        <v>229</v>
      </c>
      <c r="K210" s="137" t="s">
        <v>3</v>
      </c>
      <c r="L210" s="138">
        <v>8536501999</v>
      </c>
      <c r="M210" s="137" t="s">
        <v>666</v>
      </c>
      <c r="N210" s="138">
        <v>4</v>
      </c>
      <c r="O210" s="138" t="s">
        <v>1644</v>
      </c>
      <c r="P210" s="285"/>
      <c r="Q210" s="137"/>
      <c r="R210" s="209"/>
      <c r="S210" s="160">
        <v>8717332263530</v>
      </c>
    </row>
    <row r="211" spans="1:19" x14ac:dyDescent="0.2">
      <c r="A211" s="313"/>
      <c r="B211" s="132" t="s">
        <v>1645</v>
      </c>
      <c r="C211" s="133" t="s">
        <v>436</v>
      </c>
      <c r="D211" s="134" t="s">
        <v>435</v>
      </c>
      <c r="E211" s="135" t="s">
        <v>1646</v>
      </c>
      <c r="F211" s="136" t="s">
        <v>682</v>
      </c>
      <c r="G211" s="124">
        <v>4833.8</v>
      </c>
      <c r="H211" s="124">
        <f t="shared" si="17"/>
        <v>23202</v>
      </c>
      <c r="I211" s="137" t="s">
        <v>2743</v>
      </c>
      <c r="J211" s="137" t="s">
        <v>229</v>
      </c>
      <c r="K211" s="137" t="s">
        <v>3</v>
      </c>
      <c r="L211" s="138">
        <v>8536501999</v>
      </c>
      <c r="M211" s="137" t="s">
        <v>666</v>
      </c>
      <c r="N211" s="138">
        <v>6</v>
      </c>
      <c r="O211" s="138" t="s">
        <v>1647</v>
      </c>
      <c r="P211" s="285"/>
      <c r="Q211" s="137"/>
      <c r="R211" s="209"/>
      <c r="S211" s="160">
        <v>8717332263547</v>
      </c>
    </row>
    <row r="212" spans="1:19" x14ac:dyDescent="0.2">
      <c r="A212" s="313"/>
      <c r="B212" s="132" t="s">
        <v>1648</v>
      </c>
      <c r="C212" s="133" t="s">
        <v>427</v>
      </c>
      <c r="D212" s="134" t="s">
        <v>426</v>
      </c>
      <c r="E212" s="135" t="s">
        <v>428</v>
      </c>
      <c r="F212" s="136" t="s">
        <v>682</v>
      </c>
      <c r="G212" s="124">
        <v>2178.5100000000002</v>
      </c>
      <c r="H212" s="124">
        <f t="shared" si="17"/>
        <v>10457</v>
      </c>
      <c r="I212" s="137" t="s">
        <v>2743</v>
      </c>
      <c r="J212" s="137" t="s">
        <v>229</v>
      </c>
      <c r="K212" s="138">
        <v>1</v>
      </c>
      <c r="L212" s="138">
        <v>8536501999</v>
      </c>
      <c r="M212" s="137" t="s">
        <v>666</v>
      </c>
      <c r="N212" s="138">
        <v>32</v>
      </c>
      <c r="O212" s="138" t="s">
        <v>1649</v>
      </c>
      <c r="P212" s="285"/>
      <c r="Q212" s="137"/>
      <c r="R212" s="209"/>
      <c r="S212" s="160">
        <v>8717332263554</v>
      </c>
    </row>
    <row r="213" spans="1:19" x14ac:dyDescent="0.2">
      <c r="A213" s="313"/>
      <c r="B213" s="132" t="s">
        <v>1650</v>
      </c>
      <c r="C213" s="133" t="s">
        <v>430</v>
      </c>
      <c r="D213" s="134" t="s">
        <v>429</v>
      </c>
      <c r="E213" s="135" t="s">
        <v>431</v>
      </c>
      <c r="F213" s="136" t="s">
        <v>682</v>
      </c>
      <c r="G213" s="124">
        <v>2178.5100000000002</v>
      </c>
      <c r="H213" s="124">
        <f t="shared" si="17"/>
        <v>10457</v>
      </c>
      <c r="I213" s="137" t="s">
        <v>2743</v>
      </c>
      <c r="J213" s="137" t="s">
        <v>229</v>
      </c>
      <c r="K213" s="137" t="s">
        <v>3</v>
      </c>
      <c r="L213" s="138">
        <v>8536501999</v>
      </c>
      <c r="M213" s="137" t="s">
        <v>666</v>
      </c>
      <c r="N213" s="138">
        <v>23</v>
      </c>
      <c r="O213" s="138" t="s">
        <v>1647</v>
      </c>
      <c r="P213" s="285"/>
      <c r="Q213" s="137"/>
      <c r="R213" s="209"/>
      <c r="S213" s="160">
        <v>8717332263561</v>
      </c>
    </row>
    <row r="214" spans="1:19" x14ac:dyDescent="0.2">
      <c r="A214" s="313"/>
      <c r="B214" s="132" t="s">
        <v>1651</v>
      </c>
      <c r="C214" s="133" t="s">
        <v>439</v>
      </c>
      <c r="D214" s="134" t="s">
        <v>438</v>
      </c>
      <c r="E214" s="135" t="s">
        <v>1652</v>
      </c>
      <c r="F214" s="136" t="s">
        <v>682</v>
      </c>
      <c r="G214" s="124">
        <v>2317.79</v>
      </c>
      <c r="H214" s="124">
        <f t="shared" si="17"/>
        <v>11125</v>
      </c>
      <c r="I214" s="137" t="s">
        <v>2743</v>
      </c>
      <c r="J214" s="137" t="s">
        <v>229</v>
      </c>
      <c r="K214" s="137" t="s">
        <v>3</v>
      </c>
      <c r="L214" s="138">
        <v>8536501999</v>
      </c>
      <c r="M214" s="137" t="s">
        <v>666</v>
      </c>
      <c r="N214" s="138">
        <v>5</v>
      </c>
      <c r="O214" s="138" t="s">
        <v>1647</v>
      </c>
      <c r="P214" s="158"/>
      <c r="Q214" s="137"/>
      <c r="R214" s="137"/>
      <c r="S214" s="160">
        <v>8717332382514</v>
      </c>
    </row>
    <row r="215" spans="1:19" x14ac:dyDescent="0.2">
      <c r="A215" s="313"/>
      <c r="B215" s="132" t="s">
        <v>1653</v>
      </c>
      <c r="C215" s="133" t="s">
        <v>442</v>
      </c>
      <c r="D215" s="134" t="s">
        <v>441</v>
      </c>
      <c r="E215" s="135" t="s">
        <v>1654</v>
      </c>
      <c r="F215" s="136" t="s">
        <v>682</v>
      </c>
      <c r="G215" s="124">
        <v>2317.79</v>
      </c>
      <c r="H215" s="124">
        <f t="shared" si="17"/>
        <v>11125</v>
      </c>
      <c r="I215" s="137" t="s">
        <v>2743</v>
      </c>
      <c r="J215" s="137" t="s">
        <v>229</v>
      </c>
      <c r="K215" s="137" t="s">
        <v>3</v>
      </c>
      <c r="L215" s="138">
        <v>8536501999</v>
      </c>
      <c r="M215" s="137" t="s">
        <v>666</v>
      </c>
      <c r="N215" s="138">
        <v>7</v>
      </c>
      <c r="O215" s="138" t="s">
        <v>1655</v>
      </c>
      <c r="P215" s="158"/>
      <c r="Q215" s="137"/>
      <c r="R215" s="137"/>
      <c r="S215" s="160">
        <v>8717332382507</v>
      </c>
    </row>
    <row r="216" spans="1:19" x14ac:dyDescent="0.2">
      <c r="A216" s="313"/>
      <c r="B216" s="132" t="s">
        <v>1656</v>
      </c>
      <c r="C216" s="133" t="s">
        <v>445</v>
      </c>
      <c r="D216" s="134" t="s">
        <v>444</v>
      </c>
      <c r="E216" s="135" t="s">
        <v>1657</v>
      </c>
      <c r="F216" s="136" t="s">
        <v>682</v>
      </c>
      <c r="G216" s="124">
        <v>5312.36</v>
      </c>
      <c r="H216" s="124">
        <f t="shared" si="17"/>
        <v>25499</v>
      </c>
      <c r="I216" s="137" t="s">
        <v>2743</v>
      </c>
      <c r="J216" s="137" t="s">
        <v>229</v>
      </c>
      <c r="K216" s="137" t="s">
        <v>229</v>
      </c>
      <c r="L216" s="138">
        <v>8531900000</v>
      </c>
      <c r="M216" s="137" t="s">
        <v>666</v>
      </c>
      <c r="N216" s="138">
        <v>0</v>
      </c>
      <c r="O216" s="138" t="s">
        <v>1647</v>
      </c>
      <c r="P216" s="158"/>
      <c r="Q216" s="137"/>
      <c r="R216" s="137"/>
      <c r="S216" s="160">
        <v>8717332382491</v>
      </c>
    </row>
    <row r="217" spans="1:19" x14ac:dyDescent="0.2">
      <c r="A217" s="313"/>
      <c r="B217" s="132" t="s">
        <v>1658</v>
      </c>
      <c r="C217" s="133" t="s">
        <v>448</v>
      </c>
      <c r="D217" s="134" t="s">
        <v>447</v>
      </c>
      <c r="E217" s="135" t="s">
        <v>1659</v>
      </c>
      <c r="F217" s="136" t="s">
        <v>682</v>
      </c>
      <c r="G217" s="124">
        <v>5312.36</v>
      </c>
      <c r="H217" s="124">
        <f t="shared" si="17"/>
        <v>25499</v>
      </c>
      <c r="I217" s="137" t="s">
        <v>2743</v>
      </c>
      <c r="J217" s="137" t="s">
        <v>229</v>
      </c>
      <c r="K217" s="137" t="s">
        <v>3</v>
      </c>
      <c r="L217" s="138">
        <v>8536501999</v>
      </c>
      <c r="M217" s="137" t="s">
        <v>666</v>
      </c>
      <c r="N217" s="138">
        <v>0</v>
      </c>
      <c r="O217" s="138" t="s">
        <v>1660</v>
      </c>
      <c r="P217" s="158"/>
      <c r="Q217" s="137"/>
      <c r="R217" s="137"/>
      <c r="S217" s="160">
        <v>8717332382484</v>
      </c>
    </row>
    <row r="218" spans="1:19" x14ac:dyDescent="0.2">
      <c r="A218" s="313"/>
      <c r="B218" s="132" t="s">
        <v>1661</v>
      </c>
      <c r="C218" s="133" t="s">
        <v>451</v>
      </c>
      <c r="D218" s="134" t="s">
        <v>450</v>
      </c>
      <c r="E218" s="135" t="s">
        <v>1662</v>
      </c>
      <c r="F218" s="136" t="s">
        <v>682</v>
      </c>
      <c r="G218" s="124">
        <v>242.85</v>
      </c>
      <c r="H218" s="124">
        <f t="shared" si="17"/>
        <v>1166</v>
      </c>
      <c r="I218" s="137" t="s">
        <v>2743</v>
      </c>
      <c r="J218" s="137" t="s">
        <v>229</v>
      </c>
      <c r="K218" s="137" t="s">
        <v>3</v>
      </c>
      <c r="L218" s="138">
        <v>3926909790</v>
      </c>
      <c r="M218" s="137" t="s">
        <v>666</v>
      </c>
      <c r="N218" s="138">
        <v>6</v>
      </c>
      <c r="O218" s="138" t="s">
        <v>1663</v>
      </c>
      <c r="P218" s="158"/>
      <c r="Q218" s="137"/>
      <c r="R218" s="137"/>
      <c r="S218" s="160">
        <v>8717332815821</v>
      </c>
    </row>
    <row r="219" spans="1:19" ht="16.5" x14ac:dyDescent="0.2">
      <c r="A219" s="313"/>
      <c r="B219" s="132" t="s">
        <v>1664</v>
      </c>
      <c r="C219" s="133" t="s">
        <v>868</v>
      </c>
      <c r="D219" s="134" t="s">
        <v>871</v>
      </c>
      <c r="E219" s="135" t="s">
        <v>1665</v>
      </c>
      <c r="F219" s="136" t="s">
        <v>682</v>
      </c>
      <c r="G219" s="124">
        <v>604.23</v>
      </c>
      <c r="H219" s="124">
        <f t="shared" si="17"/>
        <v>2900</v>
      </c>
      <c r="I219" s="137" t="s">
        <v>2743</v>
      </c>
      <c r="J219" s="137" t="s">
        <v>229</v>
      </c>
      <c r="K219" s="137" t="s">
        <v>3</v>
      </c>
      <c r="L219" s="138">
        <v>8531900000</v>
      </c>
      <c r="M219" s="137" t="s">
        <v>666</v>
      </c>
      <c r="N219" s="138">
        <v>21</v>
      </c>
      <c r="O219" s="138" t="s">
        <v>1666</v>
      </c>
      <c r="P219" s="158"/>
      <c r="Q219" s="137"/>
      <c r="R219" s="209" t="s">
        <v>1667</v>
      </c>
      <c r="S219" s="160">
        <v>8717332036431</v>
      </c>
    </row>
    <row r="220" spans="1:19" ht="16.5" x14ac:dyDescent="0.2">
      <c r="A220" s="313"/>
      <c r="B220" s="132" t="s">
        <v>1668</v>
      </c>
      <c r="C220" s="133" t="s">
        <v>869</v>
      </c>
      <c r="D220" s="134" t="s">
        <v>872</v>
      </c>
      <c r="E220" s="135" t="s">
        <v>1669</v>
      </c>
      <c r="F220" s="136" t="s">
        <v>682</v>
      </c>
      <c r="G220" s="124">
        <v>986.49</v>
      </c>
      <c r="H220" s="124">
        <f t="shared" si="17"/>
        <v>4735</v>
      </c>
      <c r="I220" s="137" t="s">
        <v>2743</v>
      </c>
      <c r="J220" s="137" t="s">
        <v>229</v>
      </c>
      <c r="K220" s="137" t="s">
        <v>3</v>
      </c>
      <c r="L220" s="138">
        <v>8531900000</v>
      </c>
      <c r="M220" s="137" t="s">
        <v>666</v>
      </c>
      <c r="N220" s="138">
        <v>10</v>
      </c>
      <c r="O220" s="138" t="s">
        <v>1423</v>
      </c>
      <c r="P220" s="158"/>
      <c r="Q220" s="137"/>
      <c r="R220" s="209" t="s">
        <v>1667</v>
      </c>
      <c r="S220" s="160">
        <v>8717332036448</v>
      </c>
    </row>
    <row r="221" spans="1:19" ht="16.5" x14ac:dyDescent="0.2">
      <c r="A221" s="313"/>
      <c r="B221" s="132" t="s">
        <v>1670</v>
      </c>
      <c r="C221" s="133" t="s">
        <v>870</v>
      </c>
      <c r="D221" s="134" t="s">
        <v>873</v>
      </c>
      <c r="E221" s="135" t="s">
        <v>1671</v>
      </c>
      <c r="F221" s="136" t="s">
        <v>682</v>
      </c>
      <c r="G221" s="124">
        <v>2647.08</v>
      </c>
      <c r="H221" s="124">
        <f t="shared" si="17"/>
        <v>12706</v>
      </c>
      <c r="I221" s="137" t="s">
        <v>2743</v>
      </c>
      <c r="J221" s="137" t="s">
        <v>229</v>
      </c>
      <c r="K221" s="137" t="s">
        <v>3</v>
      </c>
      <c r="L221" s="138">
        <v>8531900000</v>
      </c>
      <c r="M221" s="137" t="s">
        <v>666</v>
      </c>
      <c r="N221" s="138">
        <v>0</v>
      </c>
      <c r="O221" s="138" t="s">
        <v>1219</v>
      </c>
      <c r="P221" s="158"/>
      <c r="Q221" s="137"/>
      <c r="R221" s="209" t="s">
        <v>1667</v>
      </c>
      <c r="S221" s="160">
        <v>8717332036455</v>
      </c>
    </row>
    <row r="222" spans="1:19" x14ac:dyDescent="0.2">
      <c r="A222" s="313"/>
      <c r="B222" s="132" t="s">
        <v>1672</v>
      </c>
      <c r="C222" s="133" t="s">
        <v>453</v>
      </c>
      <c r="D222" s="134" t="s">
        <v>652</v>
      </c>
      <c r="E222" s="135" t="s">
        <v>1673</v>
      </c>
      <c r="F222" s="136" t="s">
        <v>682</v>
      </c>
      <c r="G222" s="124">
        <v>608.34</v>
      </c>
      <c r="H222" s="124">
        <f t="shared" si="17"/>
        <v>2920</v>
      </c>
      <c r="I222" s="137" t="s">
        <v>2743</v>
      </c>
      <c r="J222" s="137" t="s">
        <v>229</v>
      </c>
      <c r="K222" s="138" t="s">
        <v>3</v>
      </c>
      <c r="L222" s="138">
        <v>8531900000</v>
      </c>
      <c r="M222" s="137" t="s">
        <v>666</v>
      </c>
      <c r="N222" s="138">
        <v>46</v>
      </c>
      <c r="O222" s="138" t="s">
        <v>1219</v>
      </c>
      <c r="P222" s="158"/>
      <c r="Q222" s="137"/>
      <c r="R222" s="209"/>
      <c r="S222" s="160">
        <v>8717332036486</v>
      </c>
    </row>
    <row r="223" spans="1:19" x14ac:dyDescent="0.2">
      <c r="A223" s="313"/>
      <c r="B223" s="132" t="s">
        <v>1674</v>
      </c>
      <c r="C223" s="133" t="s">
        <v>455</v>
      </c>
      <c r="D223" s="134">
        <v>4998143401</v>
      </c>
      <c r="E223" s="135" t="s">
        <v>1675</v>
      </c>
      <c r="F223" s="136" t="s">
        <v>682</v>
      </c>
      <c r="G223" s="124">
        <v>986.49</v>
      </c>
      <c r="H223" s="124">
        <f t="shared" si="17"/>
        <v>4735</v>
      </c>
      <c r="I223" s="137" t="s">
        <v>2743</v>
      </c>
      <c r="J223" s="137" t="s">
        <v>229</v>
      </c>
      <c r="K223" s="138" t="s">
        <v>3</v>
      </c>
      <c r="L223" s="138">
        <v>8531900000</v>
      </c>
      <c r="M223" s="137" t="s">
        <v>666</v>
      </c>
      <c r="N223" s="138">
        <v>35</v>
      </c>
      <c r="O223" s="138" t="s">
        <v>1676</v>
      </c>
      <c r="P223" s="158"/>
      <c r="Q223" s="137"/>
      <c r="R223" s="209"/>
      <c r="S223" s="160">
        <v>8717332036493</v>
      </c>
    </row>
    <row r="224" spans="1:19" x14ac:dyDescent="0.2">
      <c r="A224" s="313"/>
      <c r="B224" s="132" t="s">
        <v>1677</v>
      </c>
      <c r="C224" s="133" t="s">
        <v>457</v>
      </c>
      <c r="D224" s="134" t="s">
        <v>653</v>
      </c>
      <c r="E224" s="135" t="s">
        <v>1678</v>
      </c>
      <c r="F224" s="136" t="s">
        <v>682</v>
      </c>
      <c r="G224" s="124">
        <v>2651.2</v>
      </c>
      <c r="H224" s="124">
        <f t="shared" si="17"/>
        <v>12726</v>
      </c>
      <c r="I224" s="137" t="s">
        <v>2743</v>
      </c>
      <c r="J224" s="137" t="s">
        <v>229</v>
      </c>
      <c r="K224" s="137" t="s">
        <v>3</v>
      </c>
      <c r="L224" s="138">
        <v>8531900000</v>
      </c>
      <c r="M224" s="137" t="s">
        <v>666</v>
      </c>
      <c r="N224" s="138">
        <v>18</v>
      </c>
      <c r="O224" s="138" t="s">
        <v>1679</v>
      </c>
      <c r="P224" s="158"/>
      <c r="Q224" s="137"/>
      <c r="R224" s="209"/>
      <c r="S224" s="160">
        <v>8717332036509</v>
      </c>
    </row>
    <row r="225" spans="1:19" x14ac:dyDescent="0.2">
      <c r="A225" s="313"/>
      <c r="B225" s="147" t="s">
        <v>1680</v>
      </c>
      <c r="C225" s="148"/>
      <c r="D225" s="149" t="s">
        <v>1160</v>
      </c>
      <c r="E225" s="148"/>
      <c r="F225" s="150"/>
      <c r="G225" s="318"/>
      <c r="H225" s="318"/>
      <c r="I225" s="151" t="s">
        <v>1160</v>
      </c>
      <c r="J225" s="151"/>
      <c r="K225" s="151"/>
      <c r="L225" s="151"/>
      <c r="M225" s="151"/>
      <c r="N225" s="151" t="s">
        <v>1160</v>
      </c>
      <c r="O225" s="151" t="s">
        <v>1160</v>
      </c>
      <c r="P225" s="257"/>
      <c r="Q225" s="151"/>
      <c r="R225" s="151"/>
      <c r="S225" s="280"/>
    </row>
    <row r="226" spans="1:19" x14ac:dyDescent="0.2">
      <c r="A226" s="313"/>
      <c r="B226" s="132" t="s">
        <v>1681</v>
      </c>
      <c r="C226" s="132" t="s">
        <v>854</v>
      </c>
      <c r="D226" s="218" t="s">
        <v>861</v>
      </c>
      <c r="E226" s="157" t="s">
        <v>1682</v>
      </c>
      <c r="F226" s="136" t="s">
        <v>682</v>
      </c>
      <c r="G226" s="124">
        <v>1538.8</v>
      </c>
      <c r="H226" s="124">
        <f>ROUND(ROUND(G226*4.8,2),0)</f>
        <v>7386</v>
      </c>
      <c r="I226" s="125" t="s">
        <v>2718</v>
      </c>
      <c r="J226" s="137" t="s">
        <v>229</v>
      </c>
      <c r="K226" s="137" t="s">
        <v>3</v>
      </c>
      <c r="L226" s="138">
        <v>8536501999</v>
      </c>
      <c r="M226" s="137" t="s">
        <v>666</v>
      </c>
      <c r="N226" s="138">
        <v>2</v>
      </c>
      <c r="O226" s="138" t="s">
        <v>1684</v>
      </c>
      <c r="P226" s="158"/>
      <c r="Q226" s="137"/>
      <c r="R226" s="209"/>
      <c r="S226" s="160">
        <v>8717332485130</v>
      </c>
    </row>
    <row r="227" spans="1:19" x14ac:dyDescent="0.2">
      <c r="A227" s="313"/>
      <c r="B227" s="132" t="s">
        <v>1685</v>
      </c>
      <c r="C227" s="132" t="s">
        <v>855</v>
      </c>
      <c r="D227" s="218" t="s">
        <v>862</v>
      </c>
      <c r="E227" s="157" t="s">
        <v>1686</v>
      </c>
      <c r="F227" s="136" t="s">
        <v>682</v>
      </c>
      <c r="G227" s="124">
        <v>2025.35</v>
      </c>
      <c r="H227" s="124">
        <f t="shared" ref="H227:H232" si="18">ROUND(ROUND(G227*4.8,2),0)</f>
        <v>9722</v>
      </c>
      <c r="I227" s="125" t="s">
        <v>2718</v>
      </c>
      <c r="J227" s="137" t="s">
        <v>229</v>
      </c>
      <c r="K227" s="137" t="s">
        <v>229</v>
      </c>
      <c r="L227" s="138">
        <v>8536501999</v>
      </c>
      <c r="M227" s="137" t="s">
        <v>666</v>
      </c>
      <c r="N227" s="138">
        <v>0</v>
      </c>
      <c r="O227" s="138" t="s">
        <v>1636</v>
      </c>
      <c r="P227" s="158"/>
      <c r="Q227" s="137"/>
      <c r="R227" s="209"/>
      <c r="S227" s="160">
        <v>8717332485147</v>
      </c>
    </row>
    <row r="228" spans="1:19" x14ac:dyDescent="0.2">
      <c r="A228" s="313"/>
      <c r="B228" s="132" t="s">
        <v>1687</v>
      </c>
      <c r="C228" s="132" t="s">
        <v>856</v>
      </c>
      <c r="D228" s="218" t="s">
        <v>863</v>
      </c>
      <c r="E228" s="157" t="s">
        <v>1688</v>
      </c>
      <c r="F228" s="136" t="s">
        <v>682</v>
      </c>
      <c r="G228" s="124">
        <v>2013.85</v>
      </c>
      <c r="H228" s="124">
        <f t="shared" si="18"/>
        <v>9666</v>
      </c>
      <c r="I228" s="125" t="s">
        <v>2718</v>
      </c>
      <c r="J228" s="137" t="s">
        <v>229</v>
      </c>
      <c r="K228" s="137" t="s">
        <v>3</v>
      </c>
      <c r="L228" s="138">
        <v>8536501999</v>
      </c>
      <c r="M228" s="137" t="s">
        <v>666</v>
      </c>
      <c r="N228" s="138">
        <v>6</v>
      </c>
      <c r="O228" s="138" t="s">
        <v>1689</v>
      </c>
      <c r="P228" s="158"/>
      <c r="Q228" s="137"/>
      <c r="R228" s="209"/>
      <c r="S228" s="160">
        <v>8717332485154</v>
      </c>
    </row>
    <row r="229" spans="1:19" x14ac:dyDescent="0.2">
      <c r="A229" s="313"/>
      <c r="B229" s="132" t="s">
        <v>1690</v>
      </c>
      <c r="C229" s="132" t="s">
        <v>857</v>
      </c>
      <c r="D229" s="218" t="s">
        <v>864</v>
      </c>
      <c r="E229" s="157" t="s">
        <v>1691</v>
      </c>
      <c r="F229" s="136" t="s">
        <v>682</v>
      </c>
      <c r="G229" s="124">
        <v>2013.85</v>
      </c>
      <c r="H229" s="124">
        <f t="shared" si="18"/>
        <v>9666</v>
      </c>
      <c r="I229" s="125" t="s">
        <v>2718</v>
      </c>
      <c r="J229" s="137" t="s">
        <v>229</v>
      </c>
      <c r="K229" s="137" t="s">
        <v>3</v>
      </c>
      <c r="L229" s="138">
        <v>8536501999</v>
      </c>
      <c r="M229" s="137" t="s">
        <v>666</v>
      </c>
      <c r="N229" s="138">
        <v>8</v>
      </c>
      <c r="O229" s="138" t="s">
        <v>1692</v>
      </c>
      <c r="P229" s="158"/>
      <c r="Q229" s="137"/>
      <c r="R229" s="209"/>
      <c r="S229" s="160">
        <v>8717332485161</v>
      </c>
    </row>
    <row r="230" spans="1:19" x14ac:dyDescent="0.2">
      <c r="A230" s="313"/>
      <c r="B230" s="132" t="s">
        <v>1693</v>
      </c>
      <c r="C230" s="132" t="s">
        <v>858</v>
      </c>
      <c r="D230" s="218" t="s">
        <v>865</v>
      </c>
      <c r="E230" s="157" t="s">
        <v>1694</v>
      </c>
      <c r="F230" s="136" t="s">
        <v>682</v>
      </c>
      <c r="G230" s="124">
        <v>192.83</v>
      </c>
      <c r="H230" s="124">
        <f t="shared" si="18"/>
        <v>926</v>
      </c>
      <c r="I230" s="137" t="s">
        <v>2743</v>
      </c>
      <c r="J230" s="137" t="s">
        <v>229</v>
      </c>
      <c r="K230" s="137" t="s">
        <v>3</v>
      </c>
      <c r="L230" s="138">
        <v>8531900000</v>
      </c>
      <c r="M230" s="137" t="s">
        <v>666</v>
      </c>
      <c r="N230" s="138">
        <v>0</v>
      </c>
      <c r="O230" s="138" t="s">
        <v>1695</v>
      </c>
      <c r="P230" s="158"/>
      <c r="Q230" s="137"/>
      <c r="R230" s="209"/>
      <c r="S230" s="160">
        <v>8717332485178</v>
      </c>
    </row>
    <row r="231" spans="1:19" x14ac:dyDescent="0.2">
      <c r="A231" s="313"/>
      <c r="B231" s="132" t="s">
        <v>1696</v>
      </c>
      <c r="C231" s="132" t="s">
        <v>859</v>
      </c>
      <c r="D231" s="218" t="s">
        <v>866</v>
      </c>
      <c r="E231" s="157" t="s">
        <v>1697</v>
      </c>
      <c r="F231" s="136" t="s">
        <v>682</v>
      </c>
      <c r="G231" s="124">
        <v>362.67</v>
      </c>
      <c r="H231" s="124">
        <f t="shared" si="18"/>
        <v>1741</v>
      </c>
      <c r="I231" s="137" t="s">
        <v>2743</v>
      </c>
      <c r="J231" s="137" t="s">
        <v>229</v>
      </c>
      <c r="K231" s="137" t="s">
        <v>229</v>
      </c>
      <c r="L231" s="138">
        <v>8536490099</v>
      </c>
      <c r="M231" s="137" t="s">
        <v>666</v>
      </c>
      <c r="N231" s="138">
        <v>0</v>
      </c>
      <c r="O231" s="138" t="s">
        <v>1219</v>
      </c>
      <c r="P231" s="158"/>
      <c r="Q231" s="137"/>
      <c r="R231" s="209"/>
      <c r="S231" s="160">
        <v>8717332485185</v>
      </c>
    </row>
    <row r="232" spans="1:19" x14ac:dyDescent="0.2">
      <c r="A232" s="313"/>
      <c r="B232" s="132" t="s">
        <v>1698</v>
      </c>
      <c r="C232" s="132" t="s">
        <v>860</v>
      </c>
      <c r="D232" s="218" t="s">
        <v>867</v>
      </c>
      <c r="E232" s="157" t="s">
        <v>1699</v>
      </c>
      <c r="F232" s="136" t="s">
        <v>682</v>
      </c>
      <c r="G232" s="124">
        <v>44.71</v>
      </c>
      <c r="H232" s="124">
        <f t="shared" si="18"/>
        <v>215</v>
      </c>
      <c r="I232" s="137" t="s">
        <v>2743</v>
      </c>
      <c r="J232" s="137" t="s">
        <v>229</v>
      </c>
      <c r="K232" s="137" t="s">
        <v>229</v>
      </c>
      <c r="L232" s="138">
        <v>7326909890</v>
      </c>
      <c r="M232" s="137" t="s">
        <v>666</v>
      </c>
      <c r="N232" s="138">
        <v>0</v>
      </c>
      <c r="O232" s="138" t="s">
        <v>1700</v>
      </c>
      <c r="P232" s="158"/>
      <c r="Q232" s="137"/>
      <c r="R232" s="209"/>
      <c r="S232" s="160">
        <v>8717332485192</v>
      </c>
    </row>
    <row r="233" spans="1:19" x14ac:dyDescent="0.2">
      <c r="A233" s="313"/>
      <c r="B233" s="147" t="s">
        <v>1701</v>
      </c>
      <c r="C233" s="148"/>
      <c r="D233" s="149" t="s">
        <v>1160</v>
      </c>
      <c r="E233" s="148"/>
      <c r="F233" s="150"/>
      <c r="G233" s="318"/>
      <c r="H233" s="318"/>
      <c r="I233" s="151" t="s">
        <v>1160</v>
      </c>
      <c r="J233" s="151"/>
      <c r="K233" s="151"/>
      <c r="L233" s="151"/>
      <c r="M233" s="151"/>
      <c r="N233" s="151" t="s">
        <v>1160</v>
      </c>
      <c r="O233" s="151" t="s">
        <v>1160</v>
      </c>
      <c r="P233" s="257"/>
      <c r="Q233" s="151"/>
      <c r="R233" s="151"/>
      <c r="S233" s="280"/>
    </row>
    <row r="234" spans="1:19" x14ac:dyDescent="0.2">
      <c r="A234" s="313"/>
      <c r="B234" s="132" t="s">
        <v>1702</v>
      </c>
      <c r="C234" s="133" t="s">
        <v>461</v>
      </c>
      <c r="D234" s="134" t="s">
        <v>460</v>
      </c>
      <c r="E234" s="135" t="s">
        <v>1703</v>
      </c>
      <c r="F234" s="136" t="s">
        <v>682</v>
      </c>
      <c r="G234" s="124">
        <v>116.27</v>
      </c>
      <c r="H234" s="124">
        <f>ROUND(ROUND(G234*4.8,2),0)</f>
        <v>558</v>
      </c>
      <c r="I234" s="137" t="s">
        <v>2743</v>
      </c>
      <c r="J234" s="137" t="s">
        <v>229</v>
      </c>
      <c r="K234" s="137" t="s">
        <v>3</v>
      </c>
      <c r="L234" s="138">
        <v>7326909890</v>
      </c>
      <c r="M234" s="137" t="s">
        <v>666</v>
      </c>
      <c r="N234" s="138">
        <v>2</v>
      </c>
      <c r="O234" s="138" t="s">
        <v>1704</v>
      </c>
      <c r="P234" s="158"/>
      <c r="Q234" s="137" t="s">
        <v>600</v>
      </c>
      <c r="R234" s="209"/>
      <c r="S234" s="160">
        <v>8717332036516</v>
      </c>
    </row>
    <row r="235" spans="1:19" x14ac:dyDescent="0.2">
      <c r="A235" s="313"/>
      <c r="B235" s="132" t="s">
        <v>1705</v>
      </c>
      <c r="C235" s="133" t="s">
        <v>464</v>
      </c>
      <c r="D235" s="134" t="s">
        <v>463</v>
      </c>
      <c r="E235" s="135" t="s">
        <v>1706</v>
      </c>
      <c r="F235" s="136" t="s">
        <v>682</v>
      </c>
      <c r="G235" s="124">
        <v>2.08</v>
      </c>
      <c r="H235" s="124">
        <f t="shared" ref="H235:H255" si="19">ROUND(ROUND(G235*4.8,2),0)</f>
        <v>10</v>
      </c>
      <c r="I235" s="137" t="s">
        <v>2743</v>
      </c>
      <c r="J235" s="137" t="s">
        <v>229</v>
      </c>
      <c r="K235" s="137" t="s">
        <v>3</v>
      </c>
      <c r="L235" s="138">
        <v>3926909790</v>
      </c>
      <c r="M235" s="137" t="s">
        <v>666</v>
      </c>
      <c r="N235" s="138">
        <v>750</v>
      </c>
      <c r="O235" s="138" t="s">
        <v>1340</v>
      </c>
      <c r="P235" s="210" t="s">
        <v>2644</v>
      </c>
      <c r="Q235" s="137" t="s">
        <v>600</v>
      </c>
      <c r="R235" s="209"/>
      <c r="S235" s="160">
        <v>8717332036530</v>
      </c>
    </row>
    <row r="236" spans="1:19" x14ac:dyDescent="0.2">
      <c r="A236" s="313"/>
      <c r="B236" s="132" t="s">
        <v>1707</v>
      </c>
      <c r="C236" s="133" t="s">
        <v>467</v>
      </c>
      <c r="D236" s="134" t="s">
        <v>466</v>
      </c>
      <c r="E236" s="135" t="s">
        <v>1708</v>
      </c>
      <c r="F236" s="136" t="s">
        <v>682</v>
      </c>
      <c r="G236" s="124">
        <v>2.08</v>
      </c>
      <c r="H236" s="124">
        <f t="shared" si="19"/>
        <v>10</v>
      </c>
      <c r="I236" s="137" t="s">
        <v>2743</v>
      </c>
      <c r="J236" s="137" t="s">
        <v>229</v>
      </c>
      <c r="K236" s="137" t="s">
        <v>3</v>
      </c>
      <c r="L236" s="138">
        <v>3926909790</v>
      </c>
      <c r="M236" s="137" t="s">
        <v>666</v>
      </c>
      <c r="N236" s="138">
        <v>154</v>
      </c>
      <c r="O236" s="138" t="s">
        <v>1465</v>
      </c>
      <c r="P236" s="210" t="s">
        <v>2644</v>
      </c>
      <c r="Q236" s="137" t="s">
        <v>600</v>
      </c>
      <c r="R236" s="209"/>
      <c r="S236" s="160">
        <v>8717332036547</v>
      </c>
    </row>
    <row r="237" spans="1:19" x14ac:dyDescent="0.2">
      <c r="A237" s="313"/>
      <c r="B237" s="132" t="s">
        <v>1709</v>
      </c>
      <c r="C237" s="133" t="s">
        <v>469</v>
      </c>
      <c r="D237" s="134" t="s">
        <v>468</v>
      </c>
      <c r="E237" s="135" t="s">
        <v>1710</v>
      </c>
      <c r="F237" s="136" t="s">
        <v>682</v>
      </c>
      <c r="G237" s="124">
        <v>2.08</v>
      </c>
      <c r="H237" s="124">
        <f t="shared" si="19"/>
        <v>10</v>
      </c>
      <c r="I237" s="137" t="s">
        <v>2743</v>
      </c>
      <c r="J237" s="137" t="s">
        <v>229</v>
      </c>
      <c r="K237" s="137" t="s">
        <v>3</v>
      </c>
      <c r="L237" s="138">
        <v>3926909790</v>
      </c>
      <c r="M237" s="137" t="s">
        <v>666</v>
      </c>
      <c r="N237" s="138">
        <v>150</v>
      </c>
      <c r="O237" s="138" t="s">
        <v>1439</v>
      </c>
      <c r="P237" s="210" t="s">
        <v>2644</v>
      </c>
      <c r="Q237" s="137" t="s">
        <v>600</v>
      </c>
      <c r="R237" s="209"/>
      <c r="S237" s="160">
        <v>8717332036554</v>
      </c>
    </row>
    <row r="238" spans="1:19" x14ac:dyDescent="0.2">
      <c r="A238" s="313"/>
      <c r="B238" s="132" t="s">
        <v>1711</v>
      </c>
      <c r="C238" s="133" t="s">
        <v>471</v>
      </c>
      <c r="D238" s="134" t="s">
        <v>470</v>
      </c>
      <c r="E238" s="135" t="s">
        <v>1712</v>
      </c>
      <c r="F238" s="136" t="s">
        <v>682</v>
      </c>
      <c r="G238" s="124">
        <v>2.08</v>
      </c>
      <c r="H238" s="124">
        <f t="shared" si="19"/>
        <v>10</v>
      </c>
      <c r="I238" s="137" t="s">
        <v>2743</v>
      </c>
      <c r="J238" s="137" t="s">
        <v>229</v>
      </c>
      <c r="K238" s="137" t="s">
        <v>3</v>
      </c>
      <c r="L238" s="138">
        <v>3926909790</v>
      </c>
      <c r="M238" s="137" t="s">
        <v>666</v>
      </c>
      <c r="N238" s="138">
        <v>136</v>
      </c>
      <c r="O238" s="138" t="s">
        <v>1340</v>
      </c>
      <c r="P238" s="210" t="s">
        <v>2644</v>
      </c>
      <c r="Q238" s="137" t="s">
        <v>600</v>
      </c>
      <c r="R238" s="209"/>
      <c r="S238" s="160">
        <v>8717332036561</v>
      </c>
    </row>
    <row r="239" spans="1:19" x14ac:dyDescent="0.2">
      <c r="A239" s="313"/>
      <c r="B239" s="132" t="s">
        <v>1713</v>
      </c>
      <c r="C239" s="133" t="s">
        <v>473</v>
      </c>
      <c r="D239" s="134" t="s">
        <v>472</v>
      </c>
      <c r="E239" s="135" t="s">
        <v>1714</v>
      </c>
      <c r="F239" s="136" t="s">
        <v>682</v>
      </c>
      <c r="G239" s="124">
        <v>2.08</v>
      </c>
      <c r="H239" s="124">
        <f t="shared" si="19"/>
        <v>10</v>
      </c>
      <c r="I239" s="137" t="s">
        <v>2743</v>
      </c>
      <c r="J239" s="137" t="s">
        <v>229</v>
      </c>
      <c r="K239" s="137" t="s">
        <v>3</v>
      </c>
      <c r="L239" s="138">
        <v>3926909790</v>
      </c>
      <c r="M239" s="137" t="s">
        <v>666</v>
      </c>
      <c r="N239" s="138">
        <v>125</v>
      </c>
      <c r="O239" s="138" t="s">
        <v>1715</v>
      </c>
      <c r="P239" s="210" t="s">
        <v>2644</v>
      </c>
      <c r="Q239" s="137" t="s">
        <v>600</v>
      </c>
      <c r="R239" s="209"/>
      <c r="S239" s="160">
        <v>8717332036578</v>
      </c>
    </row>
    <row r="240" spans="1:19" x14ac:dyDescent="0.2">
      <c r="A240" s="313"/>
      <c r="B240" s="132" t="s">
        <v>1716</v>
      </c>
      <c r="C240" s="133" t="s">
        <v>475</v>
      </c>
      <c r="D240" s="134" t="s">
        <v>474</v>
      </c>
      <c r="E240" s="135" t="s">
        <v>1717</v>
      </c>
      <c r="F240" s="136" t="s">
        <v>682</v>
      </c>
      <c r="G240" s="124">
        <v>2.08</v>
      </c>
      <c r="H240" s="124">
        <f t="shared" si="19"/>
        <v>10</v>
      </c>
      <c r="I240" s="137" t="s">
        <v>2743</v>
      </c>
      <c r="J240" s="137" t="s">
        <v>229</v>
      </c>
      <c r="K240" s="137" t="s">
        <v>3</v>
      </c>
      <c r="L240" s="138">
        <v>3926909790</v>
      </c>
      <c r="M240" s="137" t="s">
        <v>666</v>
      </c>
      <c r="N240" s="138">
        <v>122</v>
      </c>
      <c r="O240" s="138" t="s">
        <v>1423</v>
      </c>
      <c r="P240" s="210" t="s">
        <v>2644</v>
      </c>
      <c r="Q240" s="137" t="s">
        <v>600</v>
      </c>
      <c r="R240" s="209"/>
      <c r="S240" s="160">
        <v>8717332036585</v>
      </c>
    </row>
    <row r="241" spans="1:19" x14ac:dyDescent="0.2">
      <c r="A241" s="313"/>
      <c r="B241" s="132" t="s">
        <v>1718</v>
      </c>
      <c r="C241" s="133" t="s">
        <v>477</v>
      </c>
      <c r="D241" s="134" t="s">
        <v>476</v>
      </c>
      <c r="E241" s="135" t="s">
        <v>1719</v>
      </c>
      <c r="F241" s="136" t="s">
        <v>682</v>
      </c>
      <c r="G241" s="124">
        <v>2.08</v>
      </c>
      <c r="H241" s="124">
        <f t="shared" si="19"/>
        <v>10</v>
      </c>
      <c r="I241" s="137" t="s">
        <v>2743</v>
      </c>
      <c r="J241" s="137" t="s">
        <v>229</v>
      </c>
      <c r="K241" s="137" t="s">
        <v>3</v>
      </c>
      <c r="L241" s="138">
        <v>3926909790</v>
      </c>
      <c r="M241" s="137" t="s">
        <v>666</v>
      </c>
      <c r="N241" s="138">
        <v>132</v>
      </c>
      <c r="O241" s="138" t="s">
        <v>1340</v>
      </c>
      <c r="P241" s="210" t="s">
        <v>2644</v>
      </c>
      <c r="Q241" s="137" t="s">
        <v>600</v>
      </c>
      <c r="R241" s="209"/>
      <c r="S241" s="160">
        <v>8717332036592</v>
      </c>
    </row>
    <row r="242" spans="1:19" x14ac:dyDescent="0.2">
      <c r="A242" s="313"/>
      <c r="B242" s="132" t="s">
        <v>1720</v>
      </c>
      <c r="C242" s="133" t="s">
        <v>479</v>
      </c>
      <c r="D242" s="134" t="s">
        <v>478</v>
      </c>
      <c r="E242" s="135" t="s">
        <v>1721</v>
      </c>
      <c r="F242" s="136" t="s">
        <v>682</v>
      </c>
      <c r="G242" s="124">
        <v>2.08</v>
      </c>
      <c r="H242" s="124">
        <f t="shared" si="19"/>
        <v>10</v>
      </c>
      <c r="I242" s="137" t="s">
        <v>2743</v>
      </c>
      <c r="J242" s="137" t="s">
        <v>229</v>
      </c>
      <c r="K242" s="137" t="s">
        <v>3</v>
      </c>
      <c r="L242" s="138">
        <v>3926909790</v>
      </c>
      <c r="M242" s="137" t="s">
        <v>666</v>
      </c>
      <c r="N242" s="138">
        <v>95</v>
      </c>
      <c r="O242" s="138" t="s">
        <v>1722</v>
      </c>
      <c r="P242" s="210" t="s">
        <v>2644</v>
      </c>
      <c r="Q242" s="137" t="s">
        <v>600</v>
      </c>
      <c r="R242" s="209"/>
      <c r="S242" s="160">
        <v>8717332036608</v>
      </c>
    </row>
    <row r="243" spans="1:19" x14ac:dyDescent="0.2">
      <c r="A243" s="313"/>
      <c r="B243" s="132" t="s">
        <v>1723</v>
      </c>
      <c r="C243" s="133" t="s">
        <v>481</v>
      </c>
      <c r="D243" s="134" t="s">
        <v>480</v>
      </c>
      <c r="E243" s="135" t="s">
        <v>1724</v>
      </c>
      <c r="F243" s="136" t="s">
        <v>682</v>
      </c>
      <c r="G243" s="124">
        <v>2.08</v>
      </c>
      <c r="H243" s="124">
        <f t="shared" si="19"/>
        <v>10</v>
      </c>
      <c r="I243" s="137" t="s">
        <v>2743</v>
      </c>
      <c r="J243" s="137" t="s">
        <v>229</v>
      </c>
      <c r="K243" s="137" t="s">
        <v>3</v>
      </c>
      <c r="L243" s="138">
        <v>3926909790</v>
      </c>
      <c r="M243" s="137" t="s">
        <v>666</v>
      </c>
      <c r="N243" s="138">
        <v>126</v>
      </c>
      <c r="O243" s="138" t="s">
        <v>1465</v>
      </c>
      <c r="P243" s="210" t="s">
        <v>2644</v>
      </c>
      <c r="Q243" s="137" t="s">
        <v>600</v>
      </c>
      <c r="R243" s="209"/>
      <c r="S243" s="160">
        <v>8717332036615</v>
      </c>
    </row>
    <row r="244" spans="1:19" x14ac:dyDescent="0.2">
      <c r="A244" s="313"/>
      <c r="B244" s="132" t="s">
        <v>1725</v>
      </c>
      <c r="C244" s="133" t="s">
        <v>483</v>
      </c>
      <c r="D244" s="134" t="s">
        <v>482</v>
      </c>
      <c r="E244" s="135" t="s">
        <v>1726</v>
      </c>
      <c r="F244" s="136" t="s">
        <v>682</v>
      </c>
      <c r="G244" s="124">
        <v>2.08</v>
      </c>
      <c r="H244" s="124">
        <f t="shared" si="19"/>
        <v>10</v>
      </c>
      <c r="I244" s="137" t="s">
        <v>2743</v>
      </c>
      <c r="J244" s="137" t="s">
        <v>229</v>
      </c>
      <c r="K244" s="137" t="s">
        <v>3</v>
      </c>
      <c r="L244" s="138">
        <v>3926909790</v>
      </c>
      <c r="M244" s="137" t="s">
        <v>666</v>
      </c>
      <c r="N244" s="138">
        <v>50</v>
      </c>
      <c r="O244" s="138" t="s">
        <v>1465</v>
      </c>
      <c r="P244" s="210" t="s">
        <v>2644</v>
      </c>
      <c r="Q244" s="137" t="s">
        <v>600</v>
      </c>
      <c r="R244" s="209"/>
      <c r="S244" s="160">
        <v>8717332036622</v>
      </c>
    </row>
    <row r="245" spans="1:19" x14ac:dyDescent="0.2">
      <c r="A245" s="313"/>
      <c r="B245" s="132" t="s">
        <v>1727</v>
      </c>
      <c r="C245" s="133" t="s">
        <v>485</v>
      </c>
      <c r="D245" s="134" t="s">
        <v>484</v>
      </c>
      <c r="E245" s="135" t="s">
        <v>1728</v>
      </c>
      <c r="F245" s="136" t="s">
        <v>682</v>
      </c>
      <c r="G245" s="124">
        <v>2.08</v>
      </c>
      <c r="H245" s="124">
        <f t="shared" si="19"/>
        <v>10</v>
      </c>
      <c r="I245" s="137" t="s">
        <v>2743</v>
      </c>
      <c r="J245" s="137" t="s">
        <v>229</v>
      </c>
      <c r="K245" s="137" t="s">
        <v>3</v>
      </c>
      <c r="L245" s="138">
        <v>3926909790</v>
      </c>
      <c r="M245" s="137" t="s">
        <v>666</v>
      </c>
      <c r="N245" s="138">
        <v>52</v>
      </c>
      <c r="O245" s="138" t="s">
        <v>1465</v>
      </c>
      <c r="P245" s="210" t="s">
        <v>2644</v>
      </c>
      <c r="Q245" s="137" t="s">
        <v>600</v>
      </c>
      <c r="R245" s="209"/>
      <c r="S245" s="160">
        <v>8717332036639</v>
      </c>
    </row>
    <row r="246" spans="1:19" s="323" customFormat="1" x14ac:dyDescent="0.2">
      <c r="A246" s="313"/>
      <c r="B246" s="132" t="s">
        <v>1729</v>
      </c>
      <c r="C246" s="133" t="s">
        <v>487</v>
      </c>
      <c r="D246" s="134" t="s">
        <v>486</v>
      </c>
      <c r="E246" s="135" t="s">
        <v>1730</v>
      </c>
      <c r="F246" s="136" t="s">
        <v>682</v>
      </c>
      <c r="G246" s="124">
        <v>2.08</v>
      </c>
      <c r="H246" s="124">
        <f t="shared" si="19"/>
        <v>10</v>
      </c>
      <c r="I246" s="137" t="s">
        <v>2743</v>
      </c>
      <c r="J246" s="137" t="s">
        <v>229</v>
      </c>
      <c r="K246" s="137" t="s">
        <v>3</v>
      </c>
      <c r="L246" s="138">
        <v>3926909790</v>
      </c>
      <c r="M246" s="137" t="s">
        <v>666</v>
      </c>
      <c r="N246" s="138">
        <v>37</v>
      </c>
      <c r="O246" s="138" t="s">
        <v>1465</v>
      </c>
      <c r="P246" s="210" t="s">
        <v>2644</v>
      </c>
      <c r="Q246" s="137" t="s">
        <v>600</v>
      </c>
      <c r="R246" s="209"/>
      <c r="S246" s="160">
        <v>8717332036646</v>
      </c>
    </row>
    <row r="247" spans="1:19" x14ac:dyDescent="0.2">
      <c r="A247" s="313"/>
      <c r="B247" s="132" t="s">
        <v>1731</v>
      </c>
      <c r="C247" s="133" t="s">
        <v>489</v>
      </c>
      <c r="D247" s="134" t="s">
        <v>488</v>
      </c>
      <c r="E247" s="135" t="s">
        <v>1732</v>
      </c>
      <c r="F247" s="136" t="s">
        <v>682</v>
      </c>
      <c r="G247" s="124">
        <v>2.08</v>
      </c>
      <c r="H247" s="124">
        <f t="shared" si="19"/>
        <v>10</v>
      </c>
      <c r="I247" s="137" t="s">
        <v>2743</v>
      </c>
      <c r="J247" s="137" t="s">
        <v>229</v>
      </c>
      <c r="K247" s="137" t="s">
        <v>3</v>
      </c>
      <c r="L247" s="138">
        <v>3926909790</v>
      </c>
      <c r="M247" s="137" t="s">
        <v>666</v>
      </c>
      <c r="N247" s="138">
        <v>53</v>
      </c>
      <c r="O247" s="138" t="s">
        <v>1733</v>
      </c>
      <c r="P247" s="210" t="s">
        <v>2644</v>
      </c>
      <c r="Q247" s="137" t="s">
        <v>600</v>
      </c>
      <c r="R247" s="209"/>
      <c r="S247" s="160">
        <v>8717332036653</v>
      </c>
    </row>
    <row r="248" spans="1:19" x14ac:dyDescent="0.2">
      <c r="A248" s="313"/>
      <c r="B248" s="132" t="s">
        <v>1734</v>
      </c>
      <c r="C248" s="133" t="s">
        <v>491</v>
      </c>
      <c r="D248" s="134" t="s">
        <v>490</v>
      </c>
      <c r="E248" s="135" t="s">
        <v>1735</v>
      </c>
      <c r="F248" s="136" t="s">
        <v>682</v>
      </c>
      <c r="G248" s="124">
        <v>2.08</v>
      </c>
      <c r="H248" s="124">
        <f t="shared" si="19"/>
        <v>10</v>
      </c>
      <c r="I248" s="137" t="s">
        <v>2743</v>
      </c>
      <c r="J248" s="137" t="s">
        <v>229</v>
      </c>
      <c r="K248" s="137" t="s">
        <v>3</v>
      </c>
      <c r="L248" s="138">
        <v>3926909790</v>
      </c>
      <c r="M248" s="137" t="s">
        <v>666</v>
      </c>
      <c r="N248" s="138">
        <v>30</v>
      </c>
      <c r="O248" s="138" t="s">
        <v>1736</v>
      </c>
      <c r="P248" s="210" t="s">
        <v>2644</v>
      </c>
      <c r="Q248" s="137" t="s">
        <v>600</v>
      </c>
      <c r="R248" s="209"/>
      <c r="S248" s="160">
        <v>8717332036660</v>
      </c>
    </row>
    <row r="249" spans="1:19" x14ac:dyDescent="0.2">
      <c r="A249" s="313"/>
      <c r="B249" s="132" t="s">
        <v>1737</v>
      </c>
      <c r="C249" s="133" t="s">
        <v>493</v>
      </c>
      <c r="D249" s="134" t="s">
        <v>492</v>
      </c>
      <c r="E249" s="135" t="s">
        <v>1738</v>
      </c>
      <c r="F249" s="136" t="s">
        <v>682</v>
      </c>
      <c r="G249" s="124">
        <v>2.08</v>
      </c>
      <c r="H249" s="124">
        <f t="shared" si="19"/>
        <v>10</v>
      </c>
      <c r="I249" s="137" t="s">
        <v>2743</v>
      </c>
      <c r="J249" s="137" t="s">
        <v>229</v>
      </c>
      <c r="K249" s="137" t="s">
        <v>3</v>
      </c>
      <c r="L249" s="138">
        <v>3926909790</v>
      </c>
      <c r="M249" s="137" t="s">
        <v>666</v>
      </c>
      <c r="N249" s="138">
        <v>45</v>
      </c>
      <c r="O249" s="138" t="s">
        <v>1739</v>
      </c>
      <c r="P249" s="210" t="s">
        <v>2644</v>
      </c>
      <c r="Q249" s="137" t="s">
        <v>600</v>
      </c>
      <c r="R249" s="209"/>
      <c r="S249" s="160">
        <v>8717332036677</v>
      </c>
    </row>
    <row r="250" spans="1:19" x14ac:dyDescent="0.2">
      <c r="A250" s="313"/>
      <c r="B250" s="132" t="s">
        <v>1740</v>
      </c>
      <c r="C250" s="133" t="s">
        <v>495</v>
      </c>
      <c r="D250" s="134" t="s">
        <v>494</v>
      </c>
      <c r="E250" s="135" t="s">
        <v>1741</v>
      </c>
      <c r="F250" s="136" t="s">
        <v>682</v>
      </c>
      <c r="G250" s="124">
        <v>2.08</v>
      </c>
      <c r="H250" s="124">
        <f t="shared" si="19"/>
        <v>10</v>
      </c>
      <c r="I250" s="137" t="s">
        <v>2743</v>
      </c>
      <c r="J250" s="137" t="s">
        <v>229</v>
      </c>
      <c r="K250" s="137" t="s">
        <v>3</v>
      </c>
      <c r="L250" s="138">
        <v>3926909790</v>
      </c>
      <c r="M250" s="137" t="s">
        <v>666</v>
      </c>
      <c r="N250" s="138">
        <v>53</v>
      </c>
      <c r="O250" s="138" t="s">
        <v>1465</v>
      </c>
      <c r="P250" s="210" t="s">
        <v>2644</v>
      </c>
      <c r="Q250" s="137" t="s">
        <v>600</v>
      </c>
      <c r="R250" s="209"/>
      <c r="S250" s="160">
        <v>8717332036684</v>
      </c>
    </row>
    <row r="251" spans="1:19" x14ac:dyDescent="0.2">
      <c r="A251" s="313"/>
      <c r="B251" s="132" t="s">
        <v>1742</v>
      </c>
      <c r="C251" s="133" t="s">
        <v>497</v>
      </c>
      <c r="D251" s="134" t="s">
        <v>496</v>
      </c>
      <c r="E251" s="135" t="s">
        <v>1743</v>
      </c>
      <c r="F251" s="136" t="s">
        <v>682</v>
      </c>
      <c r="G251" s="124">
        <v>2.08</v>
      </c>
      <c r="H251" s="124">
        <f t="shared" si="19"/>
        <v>10</v>
      </c>
      <c r="I251" s="137" t="s">
        <v>2743</v>
      </c>
      <c r="J251" s="137" t="s">
        <v>229</v>
      </c>
      <c r="K251" s="137" t="s">
        <v>3</v>
      </c>
      <c r="L251" s="138">
        <v>3926909790</v>
      </c>
      <c r="M251" s="137" t="s">
        <v>666</v>
      </c>
      <c r="N251" s="138">
        <v>35</v>
      </c>
      <c r="O251" s="138" t="s">
        <v>1465</v>
      </c>
      <c r="P251" s="210" t="s">
        <v>2644</v>
      </c>
      <c r="Q251" s="137" t="s">
        <v>600</v>
      </c>
      <c r="R251" s="209"/>
      <c r="S251" s="160">
        <v>8717332036691</v>
      </c>
    </row>
    <row r="252" spans="1:19" x14ac:dyDescent="0.2">
      <c r="A252" s="313"/>
      <c r="B252" s="132" t="s">
        <v>1744</v>
      </c>
      <c r="C252" s="133" t="s">
        <v>499</v>
      </c>
      <c r="D252" s="134" t="s">
        <v>498</v>
      </c>
      <c r="E252" s="135" t="s">
        <v>1745</v>
      </c>
      <c r="F252" s="136" t="s">
        <v>682</v>
      </c>
      <c r="G252" s="124">
        <v>2.08</v>
      </c>
      <c r="H252" s="124">
        <f t="shared" si="19"/>
        <v>10</v>
      </c>
      <c r="I252" s="137" t="s">
        <v>2743</v>
      </c>
      <c r="J252" s="137" t="s">
        <v>229</v>
      </c>
      <c r="K252" s="137" t="s">
        <v>3</v>
      </c>
      <c r="L252" s="138">
        <v>3926909790</v>
      </c>
      <c r="M252" s="137" t="s">
        <v>666</v>
      </c>
      <c r="N252" s="138">
        <v>51</v>
      </c>
      <c r="O252" s="138" t="s">
        <v>1465</v>
      </c>
      <c r="P252" s="210" t="s">
        <v>2644</v>
      </c>
      <c r="Q252" s="137" t="s">
        <v>600</v>
      </c>
      <c r="R252" s="209"/>
      <c r="S252" s="160">
        <v>8717332036707</v>
      </c>
    </row>
    <row r="253" spans="1:19" x14ac:dyDescent="0.2">
      <c r="A253" s="313"/>
      <c r="B253" s="132" t="s">
        <v>1746</v>
      </c>
      <c r="C253" s="133" t="s">
        <v>501</v>
      </c>
      <c r="D253" s="134" t="s">
        <v>500</v>
      </c>
      <c r="E253" s="135" t="s">
        <v>1747</v>
      </c>
      <c r="F253" s="136" t="s">
        <v>682</v>
      </c>
      <c r="G253" s="124">
        <v>68.91</v>
      </c>
      <c r="H253" s="124">
        <f t="shared" si="19"/>
        <v>331</v>
      </c>
      <c r="I253" s="137" t="s">
        <v>2743</v>
      </c>
      <c r="J253" s="137" t="s">
        <v>229</v>
      </c>
      <c r="K253" s="137" t="s">
        <v>3</v>
      </c>
      <c r="L253" s="138">
        <v>8531900000</v>
      </c>
      <c r="M253" s="137" t="s">
        <v>666</v>
      </c>
      <c r="N253" s="138">
        <v>4</v>
      </c>
      <c r="O253" s="138" t="s">
        <v>1748</v>
      </c>
      <c r="P253" s="158"/>
      <c r="Q253" s="137" t="s">
        <v>600</v>
      </c>
      <c r="R253" s="209"/>
      <c r="S253" s="160">
        <v>8717332036714</v>
      </c>
    </row>
    <row r="254" spans="1:19" x14ac:dyDescent="0.2">
      <c r="A254" s="313"/>
      <c r="B254" s="132" t="s">
        <v>1749</v>
      </c>
      <c r="C254" s="133" t="s">
        <v>504</v>
      </c>
      <c r="D254" s="134" t="s">
        <v>503</v>
      </c>
      <c r="E254" s="135" t="s">
        <v>1750</v>
      </c>
      <c r="F254" s="136" t="s">
        <v>682</v>
      </c>
      <c r="G254" s="124">
        <v>43.07</v>
      </c>
      <c r="H254" s="124">
        <f t="shared" si="19"/>
        <v>207</v>
      </c>
      <c r="I254" s="137" t="s">
        <v>2743</v>
      </c>
      <c r="J254" s="137" t="s">
        <v>229</v>
      </c>
      <c r="K254" s="137" t="s">
        <v>3</v>
      </c>
      <c r="L254" s="138">
        <v>3917400099</v>
      </c>
      <c r="M254" s="137" t="s">
        <v>666</v>
      </c>
      <c r="N254" s="138">
        <v>8</v>
      </c>
      <c r="O254" s="138" t="s">
        <v>1423</v>
      </c>
      <c r="P254" s="158"/>
      <c r="Q254" s="137" t="s">
        <v>600</v>
      </c>
      <c r="R254" s="209"/>
      <c r="S254" s="160">
        <v>8717332036721</v>
      </c>
    </row>
    <row r="255" spans="1:19" x14ac:dyDescent="0.2">
      <c r="A255" s="313"/>
      <c r="B255" s="132" t="s">
        <v>1751</v>
      </c>
      <c r="C255" s="133" t="s">
        <v>507</v>
      </c>
      <c r="D255" s="134" t="s">
        <v>506</v>
      </c>
      <c r="E255" s="135" t="s">
        <v>1752</v>
      </c>
      <c r="F255" s="136" t="s">
        <v>682</v>
      </c>
      <c r="G255" s="124">
        <v>925.77</v>
      </c>
      <c r="H255" s="124">
        <f t="shared" si="19"/>
        <v>4444</v>
      </c>
      <c r="I255" s="137" t="s">
        <v>2743</v>
      </c>
      <c r="J255" s="137" t="s">
        <v>229</v>
      </c>
      <c r="K255" s="137" t="s">
        <v>3</v>
      </c>
      <c r="L255" s="138">
        <v>8523491000</v>
      </c>
      <c r="M255" s="137" t="s">
        <v>666</v>
      </c>
      <c r="N255" s="138">
        <v>2</v>
      </c>
      <c r="O255" s="138" t="s">
        <v>1753</v>
      </c>
      <c r="P255" s="158"/>
      <c r="Q255" s="137"/>
      <c r="R255" s="137"/>
      <c r="S255" s="160">
        <v>8717332289066</v>
      </c>
    </row>
    <row r="256" spans="1:19" x14ac:dyDescent="0.2">
      <c r="A256" s="313"/>
      <c r="B256" s="147" t="s">
        <v>1754</v>
      </c>
      <c r="C256" s="148"/>
      <c r="D256" s="149" t="s">
        <v>1160</v>
      </c>
      <c r="E256" s="148"/>
      <c r="F256" s="150"/>
      <c r="G256" s="318"/>
      <c r="H256" s="318"/>
      <c r="I256" s="151" t="s">
        <v>1160</v>
      </c>
      <c r="J256" s="151"/>
      <c r="K256" s="151"/>
      <c r="L256" s="151"/>
      <c r="M256" s="151"/>
      <c r="N256" s="151" t="s">
        <v>1160</v>
      </c>
      <c r="O256" s="151" t="s">
        <v>1160</v>
      </c>
      <c r="P256" s="257"/>
      <c r="Q256" s="151"/>
      <c r="R256" s="154"/>
      <c r="S256" s="280"/>
    </row>
    <row r="257" spans="1:19" x14ac:dyDescent="0.2">
      <c r="A257" s="313"/>
      <c r="B257" s="132" t="s">
        <v>1755</v>
      </c>
      <c r="C257" s="133" t="s">
        <v>510</v>
      </c>
      <c r="D257" s="134" t="s">
        <v>509</v>
      </c>
      <c r="E257" s="135" t="s">
        <v>1756</v>
      </c>
      <c r="F257" s="136" t="s">
        <v>682</v>
      </c>
      <c r="G257" s="124">
        <v>648.84</v>
      </c>
      <c r="H257" s="124">
        <f>ROUND(ROUND(G257*4.8,2),0)</f>
        <v>3114</v>
      </c>
      <c r="I257" s="137" t="s">
        <v>2743</v>
      </c>
      <c r="J257" s="137" t="s">
        <v>229</v>
      </c>
      <c r="K257" s="137" t="s">
        <v>3</v>
      </c>
      <c r="L257" s="138">
        <v>3917320099</v>
      </c>
      <c r="M257" s="137" t="s">
        <v>666</v>
      </c>
      <c r="N257" s="138">
        <v>3</v>
      </c>
      <c r="O257" s="138" t="s">
        <v>1757</v>
      </c>
      <c r="P257" s="158"/>
      <c r="Q257" s="137"/>
      <c r="R257" s="209"/>
      <c r="S257" s="160">
        <v>8717332264858</v>
      </c>
    </row>
    <row r="258" spans="1:19" x14ac:dyDescent="0.2">
      <c r="A258" s="313"/>
      <c r="B258" s="132" t="s">
        <v>1758</v>
      </c>
      <c r="C258" s="133" t="s">
        <v>513</v>
      </c>
      <c r="D258" s="134" t="s">
        <v>512</v>
      </c>
      <c r="E258" s="135" t="s">
        <v>1759</v>
      </c>
      <c r="F258" s="136" t="s">
        <v>682</v>
      </c>
      <c r="G258" s="124">
        <v>22.07</v>
      </c>
      <c r="H258" s="124">
        <f t="shared" ref="H258:H268" si="20">ROUND(ROUND(G258*4.8,2),0)</f>
        <v>106</v>
      </c>
      <c r="I258" s="137" t="s">
        <v>2743</v>
      </c>
      <c r="J258" s="137" t="s">
        <v>229</v>
      </c>
      <c r="K258" s="137" t="s">
        <v>3</v>
      </c>
      <c r="L258" s="138">
        <v>3917400099</v>
      </c>
      <c r="M258" s="137" t="s">
        <v>666</v>
      </c>
      <c r="N258" s="138">
        <v>42</v>
      </c>
      <c r="O258" s="138" t="s">
        <v>1439</v>
      </c>
      <c r="P258" s="210" t="s">
        <v>2645</v>
      </c>
      <c r="Q258" s="137"/>
      <c r="R258" s="209"/>
      <c r="S258" s="160">
        <v>8717332264834</v>
      </c>
    </row>
    <row r="259" spans="1:19" x14ac:dyDescent="0.2">
      <c r="A259" s="313"/>
      <c r="B259" s="132" t="s">
        <v>1760</v>
      </c>
      <c r="C259" s="133" t="s">
        <v>515</v>
      </c>
      <c r="D259" s="134" t="s">
        <v>514</v>
      </c>
      <c r="E259" s="135" t="s">
        <v>1761</v>
      </c>
      <c r="F259" s="136" t="s">
        <v>682</v>
      </c>
      <c r="G259" s="124">
        <v>8.0299999999999994</v>
      </c>
      <c r="H259" s="124">
        <f t="shared" si="20"/>
        <v>39</v>
      </c>
      <c r="I259" s="137" t="s">
        <v>2743</v>
      </c>
      <c r="J259" s="137" t="s">
        <v>229</v>
      </c>
      <c r="K259" s="137" t="s">
        <v>3</v>
      </c>
      <c r="L259" s="138">
        <v>3926909790</v>
      </c>
      <c r="M259" s="137" t="s">
        <v>666</v>
      </c>
      <c r="N259" s="138">
        <v>0</v>
      </c>
      <c r="O259" s="138" t="s">
        <v>1369</v>
      </c>
      <c r="P259" s="158"/>
      <c r="Q259" s="137"/>
      <c r="R259" s="209"/>
      <c r="S259" s="160">
        <v>8717332264827</v>
      </c>
    </row>
    <row r="260" spans="1:19" x14ac:dyDescent="0.2">
      <c r="A260" s="313"/>
      <c r="B260" s="132" t="s">
        <v>1762</v>
      </c>
      <c r="C260" s="133" t="s">
        <v>518</v>
      </c>
      <c r="D260" s="134" t="s">
        <v>517</v>
      </c>
      <c r="E260" s="135" t="s">
        <v>1763</v>
      </c>
      <c r="F260" s="136" t="s">
        <v>682</v>
      </c>
      <c r="G260" s="124">
        <v>56.86</v>
      </c>
      <c r="H260" s="124">
        <f t="shared" si="20"/>
        <v>273</v>
      </c>
      <c r="I260" s="137" t="s">
        <v>2743</v>
      </c>
      <c r="J260" s="137" t="s">
        <v>229</v>
      </c>
      <c r="K260" s="137" t="s">
        <v>3</v>
      </c>
      <c r="L260" s="138">
        <v>3926909790</v>
      </c>
      <c r="M260" s="137" t="s">
        <v>666</v>
      </c>
      <c r="N260" s="138">
        <v>9</v>
      </c>
      <c r="O260" s="138" t="s">
        <v>1135</v>
      </c>
      <c r="P260" s="158"/>
      <c r="Q260" s="137"/>
      <c r="R260" s="209"/>
      <c r="S260" s="160">
        <v>8717332264803</v>
      </c>
    </row>
    <row r="261" spans="1:19" x14ac:dyDescent="0.2">
      <c r="A261" s="313"/>
      <c r="B261" s="132" t="s">
        <v>1764</v>
      </c>
      <c r="C261" s="133" t="s">
        <v>521</v>
      </c>
      <c r="D261" s="134" t="s">
        <v>520</v>
      </c>
      <c r="E261" s="135" t="s">
        <v>1765</v>
      </c>
      <c r="F261" s="136" t="s">
        <v>682</v>
      </c>
      <c r="G261" s="124">
        <v>9.3699999999999992</v>
      </c>
      <c r="H261" s="124">
        <f t="shared" si="20"/>
        <v>45</v>
      </c>
      <c r="I261" s="137" t="s">
        <v>2743</v>
      </c>
      <c r="J261" s="137" t="s">
        <v>229</v>
      </c>
      <c r="K261" s="137" t="s">
        <v>3</v>
      </c>
      <c r="L261" s="138">
        <v>3917400099</v>
      </c>
      <c r="M261" s="137" t="s">
        <v>666</v>
      </c>
      <c r="N261" s="138">
        <v>60</v>
      </c>
      <c r="O261" s="138" t="s">
        <v>1434</v>
      </c>
      <c r="P261" s="158"/>
      <c r="Q261" s="137"/>
      <c r="R261" s="209"/>
      <c r="S261" s="160">
        <v>8717332264797</v>
      </c>
    </row>
    <row r="262" spans="1:19" x14ac:dyDescent="0.2">
      <c r="A262" s="313"/>
      <c r="B262" s="132" t="s">
        <v>1766</v>
      </c>
      <c r="C262" s="133" t="s">
        <v>524</v>
      </c>
      <c r="D262" s="134" t="s">
        <v>523</v>
      </c>
      <c r="E262" s="135" t="s">
        <v>1767</v>
      </c>
      <c r="F262" s="136" t="s">
        <v>682</v>
      </c>
      <c r="G262" s="124">
        <v>8.0299999999999994</v>
      </c>
      <c r="H262" s="124">
        <f t="shared" si="20"/>
        <v>39</v>
      </c>
      <c r="I262" s="137" t="s">
        <v>2743</v>
      </c>
      <c r="J262" s="137" t="s">
        <v>229</v>
      </c>
      <c r="K262" s="137" t="s">
        <v>3</v>
      </c>
      <c r="L262" s="138">
        <v>3917400099</v>
      </c>
      <c r="M262" s="137" t="s">
        <v>666</v>
      </c>
      <c r="N262" s="138">
        <v>157</v>
      </c>
      <c r="O262" s="138" t="s">
        <v>1465</v>
      </c>
      <c r="P262" s="158"/>
      <c r="Q262" s="137"/>
      <c r="R262" s="209"/>
      <c r="S262" s="160">
        <v>8717332264780</v>
      </c>
    </row>
    <row r="263" spans="1:19" x14ac:dyDescent="0.2">
      <c r="A263" s="313"/>
      <c r="B263" s="132" t="s">
        <v>1768</v>
      </c>
      <c r="C263" s="133" t="s">
        <v>527</v>
      </c>
      <c r="D263" s="134" t="s">
        <v>526</v>
      </c>
      <c r="E263" s="135" t="s">
        <v>1769</v>
      </c>
      <c r="F263" s="136" t="s">
        <v>682</v>
      </c>
      <c r="G263" s="124">
        <v>501.69</v>
      </c>
      <c r="H263" s="124">
        <f t="shared" si="20"/>
        <v>2408</v>
      </c>
      <c r="I263" s="137" t="s">
        <v>2743</v>
      </c>
      <c r="J263" s="137" t="s">
        <v>229</v>
      </c>
      <c r="K263" s="137" t="s">
        <v>3</v>
      </c>
      <c r="L263" s="138">
        <v>3917320099</v>
      </c>
      <c r="M263" s="137" t="s">
        <v>666</v>
      </c>
      <c r="N263" s="138">
        <v>1</v>
      </c>
      <c r="O263" s="138" t="s">
        <v>1770</v>
      </c>
      <c r="P263" s="158"/>
      <c r="Q263" s="137"/>
      <c r="R263" s="209"/>
      <c r="S263" s="160">
        <v>8717332264773</v>
      </c>
    </row>
    <row r="264" spans="1:19" x14ac:dyDescent="0.2">
      <c r="A264" s="313"/>
      <c r="B264" s="132" t="s">
        <v>1771</v>
      </c>
      <c r="C264" s="133" t="s">
        <v>530</v>
      </c>
      <c r="D264" s="134" t="s">
        <v>529</v>
      </c>
      <c r="E264" s="135" t="s">
        <v>1772</v>
      </c>
      <c r="F264" s="136" t="s">
        <v>682</v>
      </c>
      <c r="G264" s="124">
        <v>234.13</v>
      </c>
      <c r="H264" s="124">
        <f t="shared" si="20"/>
        <v>1124</v>
      </c>
      <c r="I264" s="137" t="s">
        <v>2743</v>
      </c>
      <c r="J264" s="137" t="s">
        <v>229</v>
      </c>
      <c r="K264" s="137" t="s">
        <v>3</v>
      </c>
      <c r="L264" s="138">
        <v>8481808190</v>
      </c>
      <c r="M264" s="137" t="s">
        <v>666</v>
      </c>
      <c r="N264" s="138">
        <v>29</v>
      </c>
      <c r="O264" s="138" t="s">
        <v>1123</v>
      </c>
      <c r="P264" s="158"/>
      <c r="Q264" s="137"/>
      <c r="R264" s="209"/>
      <c r="S264" s="160">
        <v>8717332264766</v>
      </c>
    </row>
    <row r="265" spans="1:19" x14ac:dyDescent="0.2">
      <c r="A265" s="313"/>
      <c r="B265" s="132" t="s">
        <v>1773</v>
      </c>
      <c r="C265" s="133" t="s">
        <v>533</v>
      </c>
      <c r="D265" s="134" t="s">
        <v>532</v>
      </c>
      <c r="E265" s="135" t="s">
        <v>1774</v>
      </c>
      <c r="F265" s="136" t="s">
        <v>682</v>
      </c>
      <c r="G265" s="124">
        <v>602.02</v>
      </c>
      <c r="H265" s="124">
        <f t="shared" si="20"/>
        <v>2890</v>
      </c>
      <c r="I265" s="137" t="s">
        <v>2743</v>
      </c>
      <c r="J265" s="137" t="s">
        <v>229</v>
      </c>
      <c r="K265" s="137" t="s">
        <v>3</v>
      </c>
      <c r="L265" s="138">
        <v>8421210090</v>
      </c>
      <c r="M265" s="137" t="s">
        <v>666</v>
      </c>
      <c r="N265" s="138">
        <v>2</v>
      </c>
      <c r="O265" s="138" t="s">
        <v>1692</v>
      </c>
      <c r="P265" s="158"/>
      <c r="Q265" s="137"/>
      <c r="R265" s="209"/>
      <c r="S265" s="160">
        <v>8717332264759</v>
      </c>
    </row>
    <row r="266" spans="1:19" x14ac:dyDescent="0.2">
      <c r="A266" s="313"/>
      <c r="B266" s="132" t="s">
        <v>1775</v>
      </c>
      <c r="C266" s="133" t="s">
        <v>536</v>
      </c>
      <c r="D266" s="134" t="s">
        <v>535</v>
      </c>
      <c r="E266" s="135" t="s">
        <v>1776</v>
      </c>
      <c r="F266" s="136" t="s">
        <v>682</v>
      </c>
      <c r="G266" s="124">
        <v>2408.08</v>
      </c>
      <c r="H266" s="124">
        <f t="shared" si="20"/>
        <v>11559</v>
      </c>
      <c r="I266" s="137" t="s">
        <v>2743</v>
      </c>
      <c r="J266" s="137" t="s">
        <v>229</v>
      </c>
      <c r="K266" s="137" t="s">
        <v>3</v>
      </c>
      <c r="L266" s="138">
        <v>7326909890</v>
      </c>
      <c r="M266" s="137" t="s">
        <v>666</v>
      </c>
      <c r="N266" s="138">
        <v>0</v>
      </c>
      <c r="O266" s="138" t="s">
        <v>1644</v>
      </c>
      <c r="P266" s="158"/>
      <c r="Q266" s="137"/>
      <c r="R266" s="209"/>
      <c r="S266" s="160">
        <v>8717332264742</v>
      </c>
    </row>
    <row r="267" spans="1:19" x14ac:dyDescent="0.2">
      <c r="A267" s="313"/>
      <c r="B267" s="132" t="s">
        <v>1777</v>
      </c>
      <c r="C267" s="133" t="s">
        <v>539</v>
      </c>
      <c r="D267" s="134" t="s">
        <v>538</v>
      </c>
      <c r="E267" s="135" t="s">
        <v>1778</v>
      </c>
      <c r="F267" s="136" t="s">
        <v>682</v>
      </c>
      <c r="G267" s="124">
        <v>48.16</v>
      </c>
      <c r="H267" s="124">
        <f t="shared" si="20"/>
        <v>231</v>
      </c>
      <c r="I267" s="137" t="s">
        <v>2743</v>
      </c>
      <c r="J267" s="137" t="s">
        <v>229</v>
      </c>
      <c r="K267" s="137" t="s">
        <v>3</v>
      </c>
      <c r="L267" s="138">
        <v>84219900</v>
      </c>
      <c r="M267" s="137" t="s">
        <v>666</v>
      </c>
      <c r="N267" s="138">
        <v>97</v>
      </c>
      <c r="O267" s="138" t="s">
        <v>1779</v>
      </c>
      <c r="P267" s="158"/>
      <c r="Q267" s="137"/>
      <c r="R267" s="209"/>
      <c r="S267" s="160">
        <v>8717332264735</v>
      </c>
    </row>
    <row r="268" spans="1:19" x14ac:dyDescent="0.2">
      <c r="A268" s="313"/>
      <c r="B268" s="132" t="s">
        <v>1780</v>
      </c>
      <c r="C268" s="133" t="s">
        <v>542</v>
      </c>
      <c r="D268" s="134" t="s">
        <v>541</v>
      </c>
      <c r="E268" s="135" t="s">
        <v>1781</v>
      </c>
      <c r="F268" s="136" t="s">
        <v>682</v>
      </c>
      <c r="G268" s="124">
        <v>240.81</v>
      </c>
      <c r="H268" s="124">
        <f t="shared" si="20"/>
        <v>1156</v>
      </c>
      <c r="I268" s="137" t="s">
        <v>2743</v>
      </c>
      <c r="J268" s="137" t="s">
        <v>229</v>
      </c>
      <c r="K268" s="137" t="s">
        <v>3</v>
      </c>
      <c r="L268" s="138">
        <v>8421999099</v>
      </c>
      <c r="M268" s="137" t="s">
        <v>666</v>
      </c>
      <c r="N268" s="138">
        <v>56</v>
      </c>
      <c r="O268" s="138" t="s">
        <v>1663</v>
      </c>
      <c r="P268" s="158"/>
      <c r="Q268" s="137"/>
      <c r="R268" s="209"/>
      <c r="S268" s="160">
        <v>8717332264728</v>
      </c>
    </row>
    <row r="269" spans="1:19" x14ac:dyDescent="0.2">
      <c r="A269" s="313"/>
      <c r="B269" s="147" t="s">
        <v>1782</v>
      </c>
      <c r="C269" s="148"/>
      <c r="D269" s="149" t="s">
        <v>1160</v>
      </c>
      <c r="E269" s="148"/>
      <c r="F269" s="150"/>
      <c r="G269" s="318"/>
      <c r="H269" s="318"/>
      <c r="I269" s="151" t="s">
        <v>1160</v>
      </c>
      <c r="J269" s="151"/>
      <c r="K269" s="151"/>
      <c r="L269" s="151"/>
      <c r="M269" s="151"/>
      <c r="N269" s="151" t="s">
        <v>1160</v>
      </c>
      <c r="O269" s="151" t="s">
        <v>1160</v>
      </c>
      <c r="P269" s="257"/>
      <c r="Q269" s="151"/>
      <c r="R269" s="154"/>
      <c r="S269" s="280"/>
    </row>
    <row r="270" spans="1:19" x14ac:dyDescent="0.2">
      <c r="A270" s="334"/>
      <c r="B270" s="221" t="s">
        <v>1783</v>
      </c>
      <c r="C270" s="135" t="s">
        <v>235</v>
      </c>
      <c r="D270" s="158" t="s">
        <v>234</v>
      </c>
      <c r="E270" s="226" t="s">
        <v>1784</v>
      </c>
      <c r="F270" s="170" t="s">
        <v>682</v>
      </c>
      <c r="G270" s="124">
        <v>2991.52</v>
      </c>
      <c r="H270" s="124">
        <f>ROUND(ROUND(G270*4.8,2),0)</f>
        <v>14359</v>
      </c>
      <c r="I270" s="137" t="s">
        <v>2743</v>
      </c>
      <c r="J270" s="137" t="s">
        <v>229</v>
      </c>
      <c r="K270" s="137" t="s">
        <v>3</v>
      </c>
      <c r="L270" s="224">
        <v>8536501999</v>
      </c>
      <c r="M270" s="209" t="s">
        <v>667</v>
      </c>
      <c r="N270" s="138">
        <v>7</v>
      </c>
      <c r="O270" s="138" t="s">
        <v>1785</v>
      </c>
      <c r="P270" s="288"/>
      <c r="Q270" s="209"/>
      <c r="R270" s="209" t="s">
        <v>1786</v>
      </c>
      <c r="S270" s="160">
        <v>8717332929009</v>
      </c>
    </row>
    <row r="271" spans="1:19" x14ac:dyDescent="0.2">
      <c r="A271" s="316"/>
      <c r="B271" s="221" t="s">
        <v>1787</v>
      </c>
      <c r="C271" s="135" t="s">
        <v>1788</v>
      </c>
      <c r="D271" s="158" t="s">
        <v>1095</v>
      </c>
      <c r="E271" s="226" t="s">
        <v>1789</v>
      </c>
      <c r="F271" s="170" t="s">
        <v>682</v>
      </c>
      <c r="G271" s="124">
        <v>1446.22</v>
      </c>
      <c r="H271" s="124">
        <f t="shared" ref="H271:H278" si="21">ROUND(ROUND(G271*4.8,2),0)</f>
        <v>6942</v>
      </c>
      <c r="I271" s="137" t="s">
        <v>2743</v>
      </c>
      <c r="J271" s="137" t="s">
        <v>229</v>
      </c>
      <c r="K271" s="137" t="s">
        <v>3</v>
      </c>
      <c r="L271" s="224" t="s">
        <v>2623</v>
      </c>
      <c r="M271" s="209" t="s">
        <v>667</v>
      </c>
      <c r="N271" s="138">
        <v>15</v>
      </c>
      <c r="O271" s="138" t="s">
        <v>1790</v>
      </c>
      <c r="P271" s="288"/>
      <c r="Q271" s="209"/>
      <c r="R271" s="209" t="s">
        <v>1791</v>
      </c>
      <c r="S271" s="160">
        <v>4060039150370</v>
      </c>
    </row>
    <row r="272" spans="1:19" x14ac:dyDescent="0.2">
      <c r="A272" s="334"/>
      <c r="B272" s="221" t="s">
        <v>1792</v>
      </c>
      <c r="C272" s="135" t="s">
        <v>238</v>
      </c>
      <c r="D272" s="158" t="s">
        <v>237</v>
      </c>
      <c r="E272" s="226" t="s">
        <v>1793</v>
      </c>
      <c r="F272" s="170" t="s">
        <v>682</v>
      </c>
      <c r="G272" s="124">
        <v>2584.5700000000002</v>
      </c>
      <c r="H272" s="124">
        <f t="shared" si="21"/>
        <v>12406</v>
      </c>
      <c r="I272" s="137" t="s">
        <v>2743</v>
      </c>
      <c r="J272" s="137" t="s">
        <v>229</v>
      </c>
      <c r="K272" s="137" t="s">
        <v>3</v>
      </c>
      <c r="L272" s="224">
        <v>8536501999</v>
      </c>
      <c r="M272" s="209" t="s">
        <v>667</v>
      </c>
      <c r="N272" s="138">
        <v>2</v>
      </c>
      <c r="O272" s="138" t="s">
        <v>1794</v>
      </c>
      <c r="P272" s="288"/>
      <c r="Q272" s="209"/>
      <c r="R272" s="209"/>
      <c r="S272" s="160">
        <v>8717332929016</v>
      </c>
    </row>
    <row r="273" spans="1:19" x14ac:dyDescent="0.2">
      <c r="A273" s="334"/>
      <c r="B273" s="221" t="s">
        <v>1795</v>
      </c>
      <c r="C273" s="135" t="s">
        <v>241</v>
      </c>
      <c r="D273" s="158" t="s">
        <v>240</v>
      </c>
      <c r="E273" s="226" t="s">
        <v>1796</v>
      </c>
      <c r="F273" s="170" t="s">
        <v>682</v>
      </c>
      <c r="G273" s="124">
        <v>2402.92</v>
      </c>
      <c r="H273" s="124">
        <f t="shared" si="21"/>
        <v>11534</v>
      </c>
      <c r="I273" s="137" t="s">
        <v>2743</v>
      </c>
      <c r="J273" s="137" t="s">
        <v>229</v>
      </c>
      <c r="K273" s="137" t="s">
        <v>3</v>
      </c>
      <c r="L273" s="224">
        <v>8536501999</v>
      </c>
      <c r="M273" s="209" t="s">
        <v>667</v>
      </c>
      <c r="N273" s="138">
        <v>10</v>
      </c>
      <c r="O273" s="138" t="s">
        <v>1797</v>
      </c>
      <c r="P273" s="288"/>
      <c r="Q273" s="209"/>
      <c r="R273" s="209" t="s">
        <v>1798</v>
      </c>
      <c r="S273" s="160">
        <v>8717332929023</v>
      </c>
    </row>
    <row r="274" spans="1:19" x14ac:dyDescent="0.2">
      <c r="A274" s="334"/>
      <c r="B274" s="221" t="s">
        <v>1799</v>
      </c>
      <c r="C274" s="135" t="s">
        <v>244</v>
      </c>
      <c r="D274" s="158" t="s">
        <v>243</v>
      </c>
      <c r="E274" s="226" t="s">
        <v>1800</v>
      </c>
      <c r="F274" s="170" t="s">
        <v>682</v>
      </c>
      <c r="G274" s="124">
        <v>1392.16</v>
      </c>
      <c r="H274" s="124">
        <f t="shared" si="21"/>
        <v>6682</v>
      </c>
      <c r="I274" s="137" t="s">
        <v>2743</v>
      </c>
      <c r="J274" s="137" t="s">
        <v>229</v>
      </c>
      <c r="K274" s="137" t="s">
        <v>3</v>
      </c>
      <c r="L274" s="224">
        <v>8531900000</v>
      </c>
      <c r="M274" s="209" t="s">
        <v>667</v>
      </c>
      <c r="N274" s="138">
        <v>7</v>
      </c>
      <c r="O274" s="138" t="s">
        <v>1801</v>
      </c>
      <c r="P274" s="288"/>
      <c r="Q274" s="209"/>
      <c r="R274" s="209"/>
      <c r="S274" s="160">
        <v>8717332493821</v>
      </c>
    </row>
    <row r="275" spans="1:19" x14ac:dyDescent="0.2">
      <c r="A275" s="316"/>
      <c r="B275" s="221">
        <v>705000083264</v>
      </c>
      <c r="C275" s="135" t="s">
        <v>246</v>
      </c>
      <c r="D275" s="158" t="s">
        <v>245</v>
      </c>
      <c r="E275" s="226" t="s">
        <v>1802</v>
      </c>
      <c r="F275" s="170" t="s">
        <v>682</v>
      </c>
      <c r="G275" s="124">
        <v>389.09</v>
      </c>
      <c r="H275" s="124">
        <f t="shared" si="21"/>
        <v>1868</v>
      </c>
      <c r="I275" s="137" t="s">
        <v>2743</v>
      </c>
      <c r="J275" s="137" t="s">
        <v>229</v>
      </c>
      <c r="K275" s="137" t="s">
        <v>3</v>
      </c>
      <c r="L275" s="224">
        <v>8536501999</v>
      </c>
      <c r="M275" s="209" t="s">
        <v>667</v>
      </c>
      <c r="N275" s="138">
        <v>18</v>
      </c>
      <c r="O275" s="138" t="s">
        <v>1803</v>
      </c>
      <c r="P275" s="288"/>
      <c r="Q275" s="209"/>
      <c r="R275" s="209"/>
      <c r="S275" s="160">
        <v>8717332359769</v>
      </c>
    </row>
    <row r="276" spans="1:19" x14ac:dyDescent="0.2">
      <c r="A276" s="316"/>
      <c r="B276" s="221" t="s">
        <v>1804</v>
      </c>
      <c r="C276" s="135" t="s">
        <v>248</v>
      </c>
      <c r="D276" s="158" t="s">
        <v>247</v>
      </c>
      <c r="E276" s="226" t="s">
        <v>1805</v>
      </c>
      <c r="F276" s="170" t="s">
        <v>682</v>
      </c>
      <c r="G276" s="124">
        <v>389.97</v>
      </c>
      <c r="H276" s="124">
        <f t="shared" si="21"/>
        <v>1872</v>
      </c>
      <c r="I276" s="137" t="s">
        <v>2743</v>
      </c>
      <c r="J276" s="137" t="s">
        <v>229</v>
      </c>
      <c r="K276" s="137" t="s">
        <v>3</v>
      </c>
      <c r="L276" s="224">
        <v>7326909890</v>
      </c>
      <c r="M276" s="209" t="s">
        <v>668</v>
      </c>
      <c r="N276" s="138">
        <v>14</v>
      </c>
      <c r="O276" s="138" t="s">
        <v>1468</v>
      </c>
      <c r="P276" s="288"/>
      <c r="Q276" s="209"/>
      <c r="R276" s="209"/>
      <c r="S276" s="160">
        <v>8717332390779</v>
      </c>
    </row>
    <row r="277" spans="1:19" x14ac:dyDescent="0.2">
      <c r="A277" s="316"/>
      <c r="B277" s="221" t="s">
        <v>1806</v>
      </c>
      <c r="C277" s="135" t="s">
        <v>250</v>
      </c>
      <c r="D277" s="158" t="s">
        <v>249</v>
      </c>
      <c r="E277" s="226" t="s">
        <v>1807</v>
      </c>
      <c r="F277" s="170" t="s">
        <v>682</v>
      </c>
      <c r="G277" s="124">
        <v>246.84</v>
      </c>
      <c r="H277" s="124">
        <f t="shared" si="21"/>
        <v>1185</v>
      </c>
      <c r="I277" s="137" t="s">
        <v>2743</v>
      </c>
      <c r="J277" s="137" t="s">
        <v>229</v>
      </c>
      <c r="K277" s="137" t="s">
        <v>3</v>
      </c>
      <c r="L277" s="224">
        <v>7326909890</v>
      </c>
      <c r="M277" s="209" t="s">
        <v>668</v>
      </c>
      <c r="N277" s="138">
        <v>7</v>
      </c>
      <c r="O277" s="138" t="s">
        <v>1207</v>
      </c>
      <c r="P277" s="288"/>
      <c r="Q277" s="209"/>
      <c r="R277" s="209"/>
      <c r="S277" s="160">
        <v>8717332390786</v>
      </c>
    </row>
    <row r="278" spans="1:19" x14ac:dyDescent="0.2">
      <c r="A278" s="316"/>
      <c r="B278" s="221" t="s">
        <v>1808</v>
      </c>
      <c r="C278" s="135" t="s">
        <v>252</v>
      </c>
      <c r="D278" s="158" t="s">
        <v>251</v>
      </c>
      <c r="E278" s="226" t="s">
        <v>1809</v>
      </c>
      <c r="F278" s="170" t="s">
        <v>682</v>
      </c>
      <c r="G278" s="124">
        <v>215.99</v>
      </c>
      <c r="H278" s="124">
        <f t="shared" si="21"/>
        <v>1037</v>
      </c>
      <c r="I278" s="137" t="s">
        <v>2743</v>
      </c>
      <c r="J278" s="137" t="s">
        <v>229</v>
      </c>
      <c r="K278" s="137" t="s">
        <v>3</v>
      </c>
      <c r="L278" s="224">
        <v>7326909890</v>
      </c>
      <c r="M278" s="209" t="s">
        <v>668</v>
      </c>
      <c r="N278" s="138">
        <v>6</v>
      </c>
      <c r="O278" s="138" t="s">
        <v>1434</v>
      </c>
      <c r="P278" s="288"/>
      <c r="Q278" s="209"/>
      <c r="R278" s="209"/>
      <c r="S278" s="160">
        <v>8717332390793</v>
      </c>
    </row>
    <row r="279" spans="1:19" x14ac:dyDescent="0.2">
      <c r="A279" s="313"/>
      <c r="B279" s="147" t="s">
        <v>1810</v>
      </c>
      <c r="C279" s="148"/>
      <c r="D279" s="149" t="s">
        <v>1160</v>
      </c>
      <c r="E279" s="148"/>
      <c r="F279" s="150"/>
      <c r="G279" s="318"/>
      <c r="H279" s="318"/>
      <c r="I279" s="151" t="s">
        <v>1160</v>
      </c>
      <c r="J279" s="151"/>
      <c r="K279" s="151"/>
      <c r="L279" s="151"/>
      <c r="M279" s="151"/>
      <c r="N279" s="151" t="s">
        <v>1160</v>
      </c>
      <c r="O279" s="151" t="s">
        <v>1160</v>
      </c>
      <c r="P279" s="257"/>
      <c r="Q279" s="151"/>
      <c r="R279" s="154"/>
      <c r="S279" s="280"/>
    </row>
    <row r="280" spans="1:19" x14ac:dyDescent="0.2">
      <c r="A280" s="335"/>
      <c r="B280" s="245" t="s">
        <v>1811</v>
      </c>
      <c r="C280" s="122" t="s">
        <v>1812</v>
      </c>
      <c r="D280" s="144" t="s">
        <v>1813</v>
      </c>
      <c r="E280" s="183" t="s">
        <v>1814</v>
      </c>
      <c r="F280" s="246" t="s">
        <v>682</v>
      </c>
      <c r="G280" s="244">
        <v>3028.9</v>
      </c>
      <c r="H280" s="244">
        <f>ROUND(ROUND(G280*4.8,2),0)</f>
        <v>14539</v>
      </c>
      <c r="I280" s="125" t="s">
        <v>2743</v>
      </c>
      <c r="J280" s="125" t="s">
        <v>229</v>
      </c>
      <c r="K280" s="125" t="s">
        <v>3</v>
      </c>
      <c r="L280" s="262">
        <v>8536501990</v>
      </c>
      <c r="M280" s="176" t="s">
        <v>667</v>
      </c>
      <c r="N280" s="126"/>
      <c r="O280" s="126" t="s">
        <v>1815</v>
      </c>
      <c r="P280" s="292"/>
      <c r="Q280" s="176"/>
      <c r="R280" s="176"/>
      <c r="S280" s="146">
        <v>4060039128997</v>
      </c>
    </row>
    <row r="281" spans="1:19" x14ac:dyDescent="0.2">
      <c r="A281" s="335"/>
      <c r="B281" s="245" t="s">
        <v>1816</v>
      </c>
      <c r="C281" s="122" t="s">
        <v>1817</v>
      </c>
      <c r="D281" s="144" t="s">
        <v>1818</v>
      </c>
      <c r="E281" s="183" t="s">
        <v>1819</v>
      </c>
      <c r="F281" s="246" t="s">
        <v>682</v>
      </c>
      <c r="G281" s="244">
        <v>1435.88</v>
      </c>
      <c r="H281" s="244">
        <f t="shared" ref="H281:H294" si="22">ROUND(ROUND(G281*4.8,2),0)</f>
        <v>6892</v>
      </c>
      <c r="I281" s="125" t="s">
        <v>2743</v>
      </c>
      <c r="J281" s="125" t="s">
        <v>229</v>
      </c>
      <c r="K281" s="125" t="s">
        <v>3</v>
      </c>
      <c r="L281" s="262">
        <v>85444993</v>
      </c>
      <c r="M281" s="176" t="s">
        <v>667</v>
      </c>
      <c r="N281" s="126">
        <v>1</v>
      </c>
      <c r="O281" s="293" t="s">
        <v>1820</v>
      </c>
      <c r="P281" s="292" t="s">
        <v>1821</v>
      </c>
      <c r="Q281" s="176"/>
      <c r="R281" s="176"/>
      <c r="S281" s="146">
        <v>4060039133205</v>
      </c>
    </row>
    <row r="282" spans="1:19" x14ac:dyDescent="0.2">
      <c r="A282" s="335"/>
      <c r="B282" s="245" t="s">
        <v>1822</v>
      </c>
      <c r="C282" s="122" t="s">
        <v>1823</v>
      </c>
      <c r="D282" s="144" t="s">
        <v>1824</v>
      </c>
      <c r="E282" s="183" t="s">
        <v>1825</v>
      </c>
      <c r="F282" s="246" t="s">
        <v>682</v>
      </c>
      <c r="G282" s="244">
        <v>3592.18</v>
      </c>
      <c r="H282" s="244">
        <f t="shared" si="22"/>
        <v>17242</v>
      </c>
      <c r="I282" s="125" t="s">
        <v>2743</v>
      </c>
      <c r="J282" s="125" t="s">
        <v>229</v>
      </c>
      <c r="K282" s="125" t="s">
        <v>3</v>
      </c>
      <c r="L282" s="262">
        <v>85444993</v>
      </c>
      <c r="M282" s="176" t="s">
        <v>667</v>
      </c>
      <c r="N282" s="126">
        <v>1</v>
      </c>
      <c r="O282" s="293" t="s">
        <v>1826</v>
      </c>
      <c r="P282" s="292" t="s">
        <v>1827</v>
      </c>
      <c r="Q282" s="176"/>
      <c r="R282" s="176"/>
      <c r="S282" s="146">
        <v>4060039133212</v>
      </c>
    </row>
    <row r="283" spans="1:19" x14ac:dyDescent="0.2">
      <c r="A283" s="335"/>
      <c r="B283" s="245" t="s">
        <v>1828</v>
      </c>
      <c r="C283" s="122" t="s">
        <v>1829</v>
      </c>
      <c r="D283" s="144" t="s">
        <v>1830</v>
      </c>
      <c r="E283" s="183" t="s">
        <v>1831</v>
      </c>
      <c r="F283" s="246" t="s">
        <v>682</v>
      </c>
      <c r="G283" s="244">
        <v>7156.54</v>
      </c>
      <c r="H283" s="244">
        <f t="shared" si="22"/>
        <v>34351</v>
      </c>
      <c r="I283" s="125" t="s">
        <v>2743</v>
      </c>
      <c r="J283" s="125" t="s">
        <v>229</v>
      </c>
      <c r="K283" s="125" t="s">
        <v>3</v>
      </c>
      <c r="L283" s="262">
        <v>85444993</v>
      </c>
      <c r="M283" s="176" t="s">
        <v>667</v>
      </c>
      <c r="N283" s="126">
        <v>2</v>
      </c>
      <c r="O283" s="293" t="s">
        <v>1832</v>
      </c>
      <c r="P283" s="292" t="s">
        <v>1833</v>
      </c>
      <c r="Q283" s="176"/>
      <c r="R283" s="176"/>
      <c r="S283" s="146">
        <v>4060039133229</v>
      </c>
    </row>
    <row r="284" spans="1:19" x14ac:dyDescent="0.2">
      <c r="A284" s="335"/>
      <c r="B284" s="245" t="s">
        <v>1834</v>
      </c>
      <c r="C284" s="122" t="s">
        <v>1835</v>
      </c>
      <c r="D284" s="144" t="s">
        <v>1836</v>
      </c>
      <c r="E284" s="183" t="s">
        <v>1837</v>
      </c>
      <c r="F284" s="246" t="s">
        <v>682</v>
      </c>
      <c r="G284" s="244">
        <v>1806.28</v>
      </c>
      <c r="H284" s="244">
        <f t="shared" si="22"/>
        <v>8670</v>
      </c>
      <c r="I284" s="125" t="s">
        <v>2743</v>
      </c>
      <c r="J284" s="125" t="s">
        <v>229</v>
      </c>
      <c r="K284" s="125" t="s">
        <v>3</v>
      </c>
      <c r="L284" s="262">
        <v>85444993</v>
      </c>
      <c r="M284" s="176" t="s">
        <v>667</v>
      </c>
      <c r="N284" s="126">
        <v>0</v>
      </c>
      <c r="O284" s="293" t="s">
        <v>1838</v>
      </c>
      <c r="P284" s="292" t="s">
        <v>1821</v>
      </c>
      <c r="Q284" s="176"/>
      <c r="R284" s="176"/>
      <c r="S284" s="146">
        <v>4060039154903</v>
      </c>
    </row>
    <row r="285" spans="1:19" x14ac:dyDescent="0.2">
      <c r="A285" s="335"/>
      <c r="B285" s="245" t="s">
        <v>1839</v>
      </c>
      <c r="C285" s="122" t="s">
        <v>1840</v>
      </c>
      <c r="D285" s="144" t="s">
        <v>1841</v>
      </c>
      <c r="E285" s="183" t="s">
        <v>1842</v>
      </c>
      <c r="F285" s="246" t="s">
        <v>682</v>
      </c>
      <c r="G285" s="244">
        <v>4458.54</v>
      </c>
      <c r="H285" s="244">
        <f t="shared" si="22"/>
        <v>21401</v>
      </c>
      <c r="I285" s="125" t="s">
        <v>2743</v>
      </c>
      <c r="J285" s="125" t="s">
        <v>229</v>
      </c>
      <c r="K285" s="125" t="s">
        <v>3</v>
      </c>
      <c r="L285" s="262">
        <v>85444993</v>
      </c>
      <c r="M285" s="176" t="s">
        <v>667</v>
      </c>
      <c r="N285" s="126">
        <v>0</v>
      </c>
      <c r="O285" s="293" t="s">
        <v>1843</v>
      </c>
      <c r="P285" s="292" t="s">
        <v>1827</v>
      </c>
      <c r="Q285" s="176"/>
      <c r="R285" s="176"/>
      <c r="S285" s="146">
        <v>4060039154910</v>
      </c>
    </row>
    <row r="286" spans="1:19" x14ac:dyDescent="0.2">
      <c r="A286" s="335"/>
      <c r="B286" s="245" t="s">
        <v>1844</v>
      </c>
      <c r="C286" s="122" t="s">
        <v>1845</v>
      </c>
      <c r="D286" s="144" t="s">
        <v>1846</v>
      </c>
      <c r="E286" s="183" t="s">
        <v>1847</v>
      </c>
      <c r="F286" s="246" t="s">
        <v>682</v>
      </c>
      <c r="G286" s="244">
        <v>8688.4500000000007</v>
      </c>
      <c r="H286" s="244">
        <f t="shared" si="22"/>
        <v>41705</v>
      </c>
      <c r="I286" s="125" t="s">
        <v>2743</v>
      </c>
      <c r="J286" s="125" t="s">
        <v>229</v>
      </c>
      <c r="K286" s="125" t="s">
        <v>3</v>
      </c>
      <c r="L286" s="262">
        <v>85444993</v>
      </c>
      <c r="M286" s="176" t="s">
        <v>667</v>
      </c>
      <c r="N286" s="126">
        <v>0</v>
      </c>
      <c r="O286" s="293" t="s">
        <v>1848</v>
      </c>
      <c r="P286" s="292" t="s">
        <v>1833</v>
      </c>
      <c r="Q286" s="176"/>
      <c r="R286" s="176"/>
      <c r="S286" s="146">
        <v>4060039154927</v>
      </c>
    </row>
    <row r="287" spans="1:19" x14ac:dyDescent="0.2">
      <c r="A287" s="335"/>
      <c r="B287" s="245" t="s">
        <v>1849</v>
      </c>
      <c r="C287" s="122" t="s">
        <v>1850</v>
      </c>
      <c r="D287" s="144" t="s">
        <v>1851</v>
      </c>
      <c r="E287" s="183" t="s">
        <v>1852</v>
      </c>
      <c r="F287" s="246" t="s">
        <v>682</v>
      </c>
      <c r="G287" s="244">
        <v>2892.34</v>
      </c>
      <c r="H287" s="244">
        <f t="shared" si="22"/>
        <v>13883</v>
      </c>
      <c r="I287" s="125" t="s">
        <v>2743</v>
      </c>
      <c r="J287" s="125" t="s">
        <v>229</v>
      </c>
      <c r="K287" s="125" t="s">
        <v>3</v>
      </c>
      <c r="L287" s="262">
        <v>85444993</v>
      </c>
      <c r="M287" s="176" t="s">
        <v>667</v>
      </c>
      <c r="N287" s="126">
        <v>0</v>
      </c>
      <c r="O287" s="293" t="s">
        <v>1853</v>
      </c>
      <c r="P287" s="292" t="s">
        <v>1821</v>
      </c>
      <c r="Q287" s="176"/>
      <c r="R287" s="176"/>
      <c r="S287" s="146">
        <v>4060039154934</v>
      </c>
    </row>
    <row r="288" spans="1:19" x14ac:dyDescent="0.2">
      <c r="A288" s="335"/>
      <c r="B288" s="245" t="s">
        <v>1854</v>
      </c>
      <c r="C288" s="122" t="s">
        <v>1855</v>
      </c>
      <c r="D288" s="144" t="s">
        <v>1856</v>
      </c>
      <c r="E288" s="183" t="s">
        <v>1857</v>
      </c>
      <c r="F288" s="246" t="s">
        <v>682</v>
      </c>
      <c r="G288" s="244">
        <v>7073.66</v>
      </c>
      <c r="H288" s="244">
        <f t="shared" si="22"/>
        <v>33954</v>
      </c>
      <c r="I288" s="125" t="s">
        <v>2743</v>
      </c>
      <c r="J288" s="125" t="s">
        <v>229</v>
      </c>
      <c r="K288" s="125" t="s">
        <v>3</v>
      </c>
      <c r="L288" s="262">
        <v>85444993</v>
      </c>
      <c r="M288" s="176" t="s">
        <v>667</v>
      </c>
      <c r="N288" s="126">
        <v>0</v>
      </c>
      <c r="O288" s="293" t="s">
        <v>1858</v>
      </c>
      <c r="P288" s="292" t="s">
        <v>1827</v>
      </c>
      <c r="Q288" s="176"/>
      <c r="R288" s="176"/>
      <c r="S288" s="146">
        <v>4060039154941</v>
      </c>
    </row>
    <row r="289" spans="1:19" x14ac:dyDescent="0.2">
      <c r="A289" s="335"/>
      <c r="B289" s="245" t="s">
        <v>1859</v>
      </c>
      <c r="C289" s="122" t="s">
        <v>1860</v>
      </c>
      <c r="D289" s="144" t="s">
        <v>1861</v>
      </c>
      <c r="E289" s="183" t="s">
        <v>1862</v>
      </c>
      <c r="F289" s="246" t="s">
        <v>682</v>
      </c>
      <c r="G289" s="244">
        <v>13832.94</v>
      </c>
      <c r="H289" s="244">
        <f t="shared" si="22"/>
        <v>66398</v>
      </c>
      <c r="I289" s="125" t="s">
        <v>2743</v>
      </c>
      <c r="J289" s="125" t="s">
        <v>229</v>
      </c>
      <c r="K289" s="125" t="s">
        <v>3</v>
      </c>
      <c r="L289" s="262">
        <v>85444993</v>
      </c>
      <c r="M289" s="176" t="s">
        <v>667</v>
      </c>
      <c r="N289" s="126">
        <v>0</v>
      </c>
      <c r="O289" s="293" t="s">
        <v>1863</v>
      </c>
      <c r="P289" s="292" t="s">
        <v>1833</v>
      </c>
      <c r="Q289" s="176"/>
      <c r="R289" s="176"/>
      <c r="S289" s="146">
        <v>4060039154958</v>
      </c>
    </row>
    <row r="290" spans="1:19" x14ac:dyDescent="0.2">
      <c r="A290" s="335"/>
      <c r="B290" s="245" t="s">
        <v>1864</v>
      </c>
      <c r="C290" s="122" t="s">
        <v>1865</v>
      </c>
      <c r="D290" s="144" t="s">
        <v>1866</v>
      </c>
      <c r="E290" s="183" t="s">
        <v>1867</v>
      </c>
      <c r="F290" s="246" t="s">
        <v>682</v>
      </c>
      <c r="G290" s="244">
        <v>382.29</v>
      </c>
      <c r="H290" s="244">
        <f t="shared" si="22"/>
        <v>1835</v>
      </c>
      <c r="I290" s="125" t="s">
        <v>2743</v>
      </c>
      <c r="J290" s="125" t="s">
        <v>229</v>
      </c>
      <c r="K290" s="125" t="s">
        <v>3</v>
      </c>
      <c r="L290" s="262">
        <v>85319000</v>
      </c>
      <c r="M290" s="176" t="s">
        <v>667</v>
      </c>
      <c r="N290" s="126">
        <v>0</v>
      </c>
      <c r="O290" s="293" t="s">
        <v>1868</v>
      </c>
      <c r="P290" s="292"/>
      <c r="Q290" s="176"/>
      <c r="R290" s="176"/>
      <c r="S290" s="146">
        <v>4060039133236</v>
      </c>
    </row>
    <row r="291" spans="1:19" x14ac:dyDescent="0.2">
      <c r="A291" s="335"/>
      <c r="B291" s="245" t="s">
        <v>1869</v>
      </c>
      <c r="C291" s="122" t="s">
        <v>1870</v>
      </c>
      <c r="D291" s="144" t="s">
        <v>1871</v>
      </c>
      <c r="E291" s="183" t="s">
        <v>1872</v>
      </c>
      <c r="F291" s="246" t="s">
        <v>682</v>
      </c>
      <c r="G291" s="244">
        <v>294.07</v>
      </c>
      <c r="H291" s="244">
        <f t="shared" si="22"/>
        <v>1412</v>
      </c>
      <c r="I291" s="125" t="s">
        <v>2743</v>
      </c>
      <c r="J291" s="125" t="s">
        <v>229</v>
      </c>
      <c r="K291" s="125" t="s">
        <v>3</v>
      </c>
      <c r="L291" s="262">
        <v>85319000</v>
      </c>
      <c r="M291" s="176" t="s">
        <v>667</v>
      </c>
      <c r="N291" s="126">
        <v>1</v>
      </c>
      <c r="O291" s="293" t="s">
        <v>1873</v>
      </c>
      <c r="P291" s="292"/>
      <c r="Q291" s="176"/>
      <c r="R291" s="176"/>
      <c r="S291" s="146">
        <v>4060039133243</v>
      </c>
    </row>
    <row r="292" spans="1:19" x14ac:dyDescent="0.2">
      <c r="A292" s="335"/>
      <c r="B292" s="245" t="s">
        <v>1874</v>
      </c>
      <c r="C292" s="122" t="s">
        <v>1875</v>
      </c>
      <c r="D292" s="144" t="s">
        <v>1876</v>
      </c>
      <c r="E292" s="183" t="s">
        <v>1877</v>
      </c>
      <c r="F292" s="246" t="s">
        <v>682</v>
      </c>
      <c r="G292" s="244">
        <v>238.51</v>
      </c>
      <c r="H292" s="244">
        <f t="shared" si="22"/>
        <v>1145</v>
      </c>
      <c r="I292" s="125" t="s">
        <v>2743</v>
      </c>
      <c r="J292" s="125" t="s">
        <v>229</v>
      </c>
      <c r="K292" s="125" t="s">
        <v>3</v>
      </c>
      <c r="L292" s="262">
        <v>85319000</v>
      </c>
      <c r="M292" s="176" t="s">
        <v>667</v>
      </c>
      <c r="N292" s="126">
        <v>0</v>
      </c>
      <c r="O292" s="293" t="s">
        <v>1878</v>
      </c>
      <c r="P292" s="292"/>
      <c r="Q292" s="176"/>
      <c r="R292" s="176"/>
      <c r="S292" s="146">
        <v>4060039147196</v>
      </c>
    </row>
    <row r="293" spans="1:19" x14ac:dyDescent="0.2">
      <c r="A293" s="335"/>
      <c r="B293" s="245" t="s">
        <v>1879</v>
      </c>
      <c r="C293" s="122" t="s">
        <v>1880</v>
      </c>
      <c r="D293" s="144" t="s">
        <v>1881</v>
      </c>
      <c r="E293" s="183" t="s">
        <v>1882</v>
      </c>
      <c r="F293" s="246" t="s">
        <v>682</v>
      </c>
      <c r="G293" s="244">
        <v>280.55</v>
      </c>
      <c r="H293" s="244">
        <f t="shared" si="22"/>
        <v>1347</v>
      </c>
      <c r="I293" s="125" t="s">
        <v>2743</v>
      </c>
      <c r="J293" s="125" t="s">
        <v>229</v>
      </c>
      <c r="K293" s="125" t="s">
        <v>3</v>
      </c>
      <c r="L293" s="262">
        <v>73261990</v>
      </c>
      <c r="M293" s="176" t="s">
        <v>667</v>
      </c>
      <c r="N293" s="126">
        <v>0</v>
      </c>
      <c r="O293" s="293" t="s">
        <v>1883</v>
      </c>
      <c r="P293" s="292" t="s">
        <v>2624</v>
      </c>
      <c r="Q293" s="176"/>
      <c r="R293" s="176"/>
      <c r="S293" s="146">
        <v>4060039133267</v>
      </c>
    </row>
    <row r="294" spans="1:19" x14ac:dyDescent="0.2">
      <c r="A294" s="335"/>
      <c r="B294" s="245" t="s">
        <v>1884</v>
      </c>
      <c r="C294" s="122" t="s">
        <v>1885</v>
      </c>
      <c r="D294" s="144" t="s">
        <v>1886</v>
      </c>
      <c r="E294" s="183" t="s">
        <v>1887</v>
      </c>
      <c r="F294" s="246" t="s">
        <v>682</v>
      </c>
      <c r="G294" s="244">
        <v>73.510000000000005</v>
      </c>
      <c r="H294" s="244">
        <f t="shared" si="22"/>
        <v>353</v>
      </c>
      <c r="I294" s="125" t="s">
        <v>2743</v>
      </c>
      <c r="J294" s="125" t="s">
        <v>229</v>
      </c>
      <c r="K294" s="125" t="s">
        <v>3</v>
      </c>
      <c r="L294" s="262">
        <v>39259010</v>
      </c>
      <c r="M294" s="176" t="s">
        <v>667</v>
      </c>
      <c r="N294" s="126">
        <v>0</v>
      </c>
      <c r="O294" s="293" t="s">
        <v>1888</v>
      </c>
      <c r="P294" s="292"/>
      <c r="Q294" s="176"/>
      <c r="R294" s="176"/>
      <c r="S294" s="146">
        <v>4060039133250</v>
      </c>
    </row>
    <row r="295" spans="1:19" x14ac:dyDescent="0.2">
      <c r="A295" s="313"/>
      <c r="B295" s="147" t="s">
        <v>1889</v>
      </c>
      <c r="C295" s="148"/>
      <c r="D295" s="149" t="s">
        <v>1160</v>
      </c>
      <c r="E295" s="148"/>
      <c r="F295" s="150"/>
      <c r="G295" s="318"/>
      <c r="H295" s="318"/>
      <c r="I295" s="151" t="s">
        <v>1160</v>
      </c>
      <c r="J295" s="151"/>
      <c r="K295" s="151"/>
      <c r="L295" s="151"/>
      <c r="M295" s="151"/>
      <c r="N295" s="151" t="s">
        <v>1160</v>
      </c>
      <c r="O295" s="151" t="s">
        <v>1160</v>
      </c>
      <c r="P295" s="257"/>
      <c r="Q295" s="153"/>
      <c r="R295" s="154"/>
      <c r="S295" s="280"/>
    </row>
    <row r="296" spans="1:19" x14ac:dyDescent="0.2">
      <c r="A296" s="313"/>
      <c r="B296" s="132" t="s">
        <v>1890</v>
      </c>
      <c r="C296" s="133" t="s">
        <v>145</v>
      </c>
      <c r="D296" s="134" t="s">
        <v>144</v>
      </c>
      <c r="E296" s="135" t="s">
        <v>1891</v>
      </c>
      <c r="F296" s="136" t="s">
        <v>682</v>
      </c>
      <c r="G296" s="124">
        <v>210.45</v>
      </c>
      <c r="H296" s="124">
        <f>ROUND(ROUND(G296*4.8,2),0)</f>
        <v>1010</v>
      </c>
      <c r="I296" s="137" t="s">
        <v>2743</v>
      </c>
      <c r="J296" s="137" t="s">
        <v>229</v>
      </c>
      <c r="K296" s="137" t="s">
        <v>3</v>
      </c>
      <c r="L296" s="138">
        <v>8536909599</v>
      </c>
      <c r="M296" s="137" t="s">
        <v>626</v>
      </c>
      <c r="N296" s="138">
        <v>125</v>
      </c>
      <c r="O296" s="138" t="s">
        <v>1892</v>
      </c>
      <c r="P296" s="158"/>
      <c r="Q296" s="137"/>
      <c r="R296" s="209"/>
      <c r="S296" s="160">
        <v>8717332264193</v>
      </c>
    </row>
    <row r="297" spans="1:19" x14ac:dyDescent="0.2">
      <c r="A297" s="316"/>
      <c r="B297" s="132" t="s">
        <v>1893</v>
      </c>
      <c r="C297" s="177" t="s">
        <v>173</v>
      </c>
      <c r="D297" s="134" t="s">
        <v>624</v>
      </c>
      <c r="E297" s="135" t="s">
        <v>1894</v>
      </c>
      <c r="F297" s="136" t="s">
        <v>682</v>
      </c>
      <c r="G297" s="124">
        <v>105.29</v>
      </c>
      <c r="H297" s="124">
        <f t="shared" ref="H297:H302" si="23">ROUND(ROUND(G297*4.8,2),0)</f>
        <v>505</v>
      </c>
      <c r="I297" s="125" t="s">
        <v>2718</v>
      </c>
      <c r="J297" s="137" t="s">
        <v>229</v>
      </c>
      <c r="K297" s="137" t="s">
        <v>3</v>
      </c>
      <c r="L297" s="138">
        <v>8531103000</v>
      </c>
      <c r="M297" s="137" t="s">
        <v>625</v>
      </c>
      <c r="N297" s="138">
        <v>136</v>
      </c>
      <c r="O297" s="138" t="s">
        <v>1384</v>
      </c>
      <c r="P297" s="281"/>
      <c r="Q297" s="203" t="s">
        <v>1118</v>
      </c>
      <c r="R297" s="204"/>
      <c r="S297" s="160">
        <v>8717332974498</v>
      </c>
    </row>
    <row r="298" spans="1:19" x14ac:dyDescent="0.2">
      <c r="A298" s="316"/>
      <c r="B298" s="177" t="s">
        <v>1895</v>
      </c>
      <c r="C298" s="177" t="s">
        <v>149</v>
      </c>
      <c r="D298" s="134" t="s">
        <v>148</v>
      </c>
      <c r="E298" s="135" t="s">
        <v>1896</v>
      </c>
      <c r="F298" s="136" t="s">
        <v>682</v>
      </c>
      <c r="G298" s="124">
        <v>21.71</v>
      </c>
      <c r="H298" s="124">
        <f t="shared" si="23"/>
        <v>104</v>
      </c>
      <c r="I298" s="137" t="s">
        <v>2743</v>
      </c>
      <c r="J298" s="137" t="s">
        <v>229</v>
      </c>
      <c r="K298" s="137" t="s">
        <v>3</v>
      </c>
      <c r="L298" s="138">
        <v>7608208990</v>
      </c>
      <c r="M298" s="137" t="s">
        <v>626</v>
      </c>
      <c r="N298" s="138">
        <v>11</v>
      </c>
      <c r="O298" s="138" t="s">
        <v>1473</v>
      </c>
      <c r="P298" s="158"/>
      <c r="Q298" s="137"/>
      <c r="R298" s="209"/>
      <c r="S298" s="160">
        <v>8717332288274</v>
      </c>
    </row>
    <row r="299" spans="1:19" x14ac:dyDescent="0.2">
      <c r="A299" s="316"/>
      <c r="B299" s="177" t="s">
        <v>1897</v>
      </c>
      <c r="C299" s="177" t="s">
        <v>152</v>
      </c>
      <c r="D299" s="134" t="s">
        <v>151</v>
      </c>
      <c r="E299" s="135" t="s">
        <v>1898</v>
      </c>
      <c r="F299" s="136" t="s">
        <v>682</v>
      </c>
      <c r="G299" s="124">
        <v>42.14</v>
      </c>
      <c r="H299" s="124">
        <f t="shared" si="23"/>
        <v>202</v>
      </c>
      <c r="I299" s="137" t="s">
        <v>2743</v>
      </c>
      <c r="J299" s="137" t="s">
        <v>229</v>
      </c>
      <c r="K299" s="137" t="s">
        <v>3</v>
      </c>
      <c r="L299" s="138">
        <v>7608208990</v>
      </c>
      <c r="M299" s="137" t="s">
        <v>626</v>
      </c>
      <c r="N299" s="138">
        <v>31</v>
      </c>
      <c r="O299" s="138" t="s">
        <v>1423</v>
      </c>
      <c r="P299" s="158"/>
      <c r="Q299" s="137"/>
      <c r="R299" s="209"/>
      <c r="S299" s="160">
        <v>8717332288458</v>
      </c>
    </row>
    <row r="300" spans="1:19" x14ac:dyDescent="0.2">
      <c r="A300" s="316"/>
      <c r="B300" s="177" t="s">
        <v>1899</v>
      </c>
      <c r="C300" s="177" t="s">
        <v>155</v>
      </c>
      <c r="D300" s="134" t="s">
        <v>154</v>
      </c>
      <c r="E300" s="135" t="s">
        <v>1900</v>
      </c>
      <c r="F300" s="136" t="s">
        <v>682</v>
      </c>
      <c r="G300" s="124">
        <v>70.239999999999995</v>
      </c>
      <c r="H300" s="124">
        <f t="shared" si="23"/>
        <v>337</v>
      </c>
      <c r="I300" s="137" t="s">
        <v>2743</v>
      </c>
      <c r="J300" s="137" t="s">
        <v>229</v>
      </c>
      <c r="K300" s="137" t="s">
        <v>3</v>
      </c>
      <c r="L300" s="138">
        <v>7608208990</v>
      </c>
      <c r="M300" s="137" t="s">
        <v>626</v>
      </c>
      <c r="N300" s="138">
        <v>31</v>
      </c>
      <c r="O300" s="138" t="s">
        <v>1456</v>
      </c>
      <c r="P300" s="158"/>
      <c r="Q300" s="137"/>
      <c r="R300" s="209"/>
      <c r="S300" s="160">
        <v>8717332288465</v>
      </c>
    </row>
    <row r="301" spans="1:19" x14ac:dyDescent="0.2">
      <c r="A301" s="313"/>
      <c r="B301" s="132" t="s">
        <v>1901</v>
      </c>
      <c r="C301" s="177" t="s">
        <v>157</v>
      </c>
      <c r="D301" s="134" t="s">
        <v>2646</v>
      </c>
      <c r="E301" s="135" t="s">
        <v>1902</v>
      </c>
      <c r="F301" s="136" t="s">
        <v>682</v>
      </c>
      <c r="G301" s="124">
        <v>130</v>
      </c>
      <c r="H301" s="124">
        <f t="shared" si="23"/>
        <v>624</v>
      </c>
      <c r="I301" s="137" t="s">
        <v>2743</v>
      </c>
      <c r="J301" s="137" t="s">
        <v>229</v>
      </c>
      <c r="K301" s="137" t="s">
        <v>3</v>
      </c>
      <c r="L301" s="138">
        <v>8421999099</v>
      </c>
      <c r="M301" s="137" t="s">
        <v>626</v>
      </c>
      <c r="N301" s="138">
        <v>2</v>
      </c>
      <c r="O301" s="138" t="s">
        <v>1676</v>
      </c>
      <c r="P301" s="158"/>
      <c r="Q301" s="137"/>
      <c r="R301" s="209"/>
      <c r="S301" s="160">
        <v>782695089828</v>
      </c>
    </row>
    <row r="302" spans="1:19" x14ac:dyDescent="0.2">
      <c r="A302" s="313"/>
      <c r="B302" s="132" t="s">
        <v>1903</v>
      </c>
      <c r="C302" s="132" t="s">
        <v>160</v>
      </c>
      <c r="D302" s="134" t="s">
        <v>159</v>
      </c>
      <c r="E302" s="135" t="s">
        <v>1904</v>
      </c>
      <c r="F302" s="136" t="s">
        <v>682</v>
      </c>
      <c r="G302" s="124">
        <v>46.04</v>
      </c>
      <c r="H302" s="124">
        <f t="shared" si="23"/>
        <v>221</v>
      </c>
      <c r="I302" s="137" t="s">
        <v>2743</v>
      </c>
      <c r="J302" s="137" t="s">
        <v>229</v>
      </c>
      <c r="K302" s="137" t="s">
        <v>3</v>
      </c>
      <c r="L302" s="138">
        <v>85371099</v>
      </c>
      <c r="M302" s="137" t="s">
        <v>626</v>
      </c>
      <c r="N302" s="138">
        <v>4</v>
      </c>
      <c r="O302" s="138" t="s">
        <v>1779</v>
      </c>
      <c r="P302" s="158"/>
      <c r="Q302" s="137"/>
      <c r="R302" s="209"/>
      <c r="S302" s="160">
        <v>800549091183</v>
      </c>
    </row>
    <row r="303" spans="1:19" x14ac:dyDescent="0.2">
      <c r="A303" s="313"/>
      <c r="B303" s="147" t="s">
        <v>1905</v>
      </c>
      <c r="C303" s="148"/>
      <c r="D303" s="149" t="s">
        <v>1160</v>
      </c>
      <c r="E303" s="148"/>
      <c r="F303" s="150"/>
      <c r="G303" s="318"/>
      <c r="H303" s="318"/>
      <c r="I303" s="151" t="s">
        <v>1160</v>
      </c>
      <c r="J303" s="151"/>
      <c r="K303" s="151"/>
      <c r="L303" s="151"/>
      <c r="M303" s="151"/>
      <c r="N303" s="151" t="s">
        <v>1160</v>
      </c>
      <c r="O303" s="151" t="s">
        <v>1160</v>
      </c>
      <c r="P303" s="257"/>
      <c r="Q303" s="151"/>
      <c r="R303" s="154"/>
      <c r="S303" s="280"/>
    </row>
    <row r="304" spans="1:19" s="323" customFormat="1" x14ac:dyDescent="0.2">
      <c r="A304" s="313"/>
      <c r="B304" s="221"/>
      <c r="C304" s="177" t="s">
        <v>2647</v>
      </c>
      <c r="D304" s="158" t="s">
        <v>2648</v>
      </c>
      <c r="E304" s="226" t="s">
        <v>2649</v>
      </c>
      <c r="F304" s="170" t="s">
        <v>682</v>
      </c>
      <c r="G304" s="124">
        <v>6093.75</v>
      </c>
      <c r="H304" s="124">
        <f>ROUND(ROUND(G304*4.8,2),0)</f>
        <v>29250</v>
      </c>
      <c r="I304" s="137" t="s">
        <v>2743</v>
      </c>
      <c r="J304" s="137" t="s">
        <v>229</v>
      </c>
      <c r="K304" s="137" t="s">
        <v>229</v>
      </c>
      <c r="L304" s="224">
        <v>85365019</v>
      </c>
      <c r="M304" s="209" t="s">
        <v>666</v>
      </c>
      <c r="N304" s="138"/>
      <c r="O304" s="138" t="s">
        <v>2650</v>
      </c>
      <c r="P304" s="288" t="s">
        <v>2724</v>
      </c>
      <c r="Q304" s="209"/>
      <c r="R304" s="209"/>
      <c r="S304" s="160">
        <v>4060039188960</v>
      </c>
    </row>
    <row r="305" spans="1:19" x14ac:dyDescent="0.2">
      <c r="A305" s="313"/>
      <c r="B305" s="132"/>
      <c r="C305" s="133">
        <v>924420</v>
      </c>
      <c r="D305" s="134" t="s">
        <v>2740</v>
      </c>
      <c r="E305" s="135" t="s">
        <v>2725</v>
      </c>
      <c r="F305" s="136" t="s">
        <v>682</v>
      </c>
      <c r="G305" s="124">
        <v>7552.08</v>
      </c>
      <c r="H305" s="124">
        <f t="shared" ref="H305:H314" si="24">ROUND(ROUND(G305*4.8,2),0)</f>
        <v>36250</v>
      </c>
      <c r="I305" s="137" t="s">
        <v>2726</v>
      </c>
      <c r="J305" s="137" t="s">
        <v>229</v>
      </c>
      <c r="K305" s="137" t="s">
        <v>229</v>
      </c>
      <c r="L305" s="138" t="s">
        <v>2661</v>
      </c>
      <c r="M305" s="137" t="s">
        <v>666</v>
      </c>
      <c r="N305" s="138">
        <v>2</v>
      </c>
      <c r="O305" s="138" t="s">
        <v>2650</v>
      </c>
      <c r="P305" s="256" t="s">
        <v>2727</v>
      </c>
      <c r="Q305" s="137"/>
      <c r="R305" s="209"/>
      <c r="S305" s="160">
        <v>4060039188977</v>
      </c>
    </row>
    <row r="306" spans="1:19" x14ac:dyDescent="0.2">
      <c r="A306" s="313"/>
      <c r="B306" s="132"/>
      <c r="C306" s="133">
        <v>926826</v>
      </c>
      <c r="D306" s="134" t="s">
        <v>2728</v>
      </c>
      <c r="E306" s="135" t="s">
        <v>2729</v>
      </c>
      <c r="F306" s="136" t="s">
        <v>682</v>
      </c>
      <c r="G306" s="124">
        <v>625</v>
      </c>
      <c r="H306" s="124">
        <f t="shared" si="24"/>
        <v>3000</v>
      </c>
      <c r="I306" s="137" t="s">
        <v>2726</v>
      </c>
      <c r="J306" s="137" t="s">
        <v>229</v>
      </c>
      <c r="K306" s="137" t="s">
        <v>229</v>
      </c>
      <c r="L306" s="138" t="s">
        <v>2730</v>
      </c>
      <c r="M306" s="137" t="s">
        <v>666</v>
      </c>
      <c r="N306" s="138">
        <v>2</v>
      </c>
      <c r="O306" s="138" t="s">
        <v>2653</v>
      </c>
      <c r="P306" s="256"/>
      <c r="Q306" s="137"/>
      <c r="R306" s="209"/>
      <c r="S306" s="160">
        <v>4060039189004</v>
      </c>
    </row>
    <row r="307" spans="1:19" s="323" customFormat="1" x14ac:dyDescent="0.2">
      <c r="A307" s="313"/>
      <c r="B307" s="221"/>
      <c r="C307" s="135">
        <v>929144</v>
      </c>
      <c r="D307" s="158" t="s">
        <v>2651</v>
      </c>
      <c r="E307" s="226" t="s">
        <v>2652</v>
      </c>
      <c r="F307" s="170" t="s">
        <v>682</v>
      </c>
      <c r="G307" s="124">
        <v>465.54</v>
      </c>
      <c r="H307" s="124">
        <f t="shared" si="24"/>
        <v>2235</v>
      </c>
      <c r="I307" s="137" t="s">
        <v>2743</v>
      </c>
      <c r="J307" s="137" t="s">
        <v>229</v>
      </c>
      <c r="K307" s="137" t="s">
        <v>229</v>
      </c>
      <c r="L307" s="224">
        <v>85319000</v>
      </c>
      <c r="M307" s="209" t="s">
        <v>666</v>
      </c>
      <c r="N307" s="138"/>
      <c r="O307" s="138" t="s">
        <v>2653</v>
      </c>
      <c r="P307" s="288"/>
      <c r="Q307" s="209"/>
      <c r="R307" s="209"/>
      <c r="S307" s="160">
        <v>4060039188991</v>
      </c>
    </row>
    <row r="308" spans="1:19" s="323" customFormat="1" x14ac:dyDescent="0.2">
      <c r="A308" s="313"/>
      <c r="B308" s="221"/>
      <c r="C308" s="135">
        <v>924441</v>
      </c>
      <c r="D308" s="158" t="s">
        <v>2654</v>
      </c>
      <c r="E308" s="226" t="s">
        <v>2655</v>
      </c>
      <c r="F308" s="170" t="s">
        <v>682</v>
      </c>
      <c r="G308" s="124">
        <v>315.10000000000002</v>
      </c>
      <c r="H308" s="124">
        <f t="shared" si="24"/>
        <v>1512</v>
      </c>
      <c r="I308" s="137" t="s">
        <v>2743</v>
      </c>
      <c r="J308" s="137" t="s">
        <v>229</v>
      </c>
      <c r="K308" s="137" t="s">
        <v>229</v>
      </c>
      <c r="L308" s="224">
        <v>85389099</v>
      </c>
      <c r="M308" s="209" t="s">
        <v>666</v>
      </c>
      <c r="N308" s="138"/>
      <c r="O308" s="138" t="s">
        <v>2656</v>
      </c>
      <c r="P308" s="288"/>
      <c r="Q308" s="209"/>
      <c r="R308" s="209"/>
      <c r="S308" s="160">
        <v>4060039189028</v>
      </c>
    </row>
    <row r="309" spans="1:19" s="323" customFormat="1" x14ac:dyDescent="0.2">
      <c r="A309" s="313"/>
      <c r="B309" s="221"/>
      <c r="C309" s="135">
        <v>904757</v>
      </c>
      <c r="D309" s="158" t="s">
        <v>2657</v>
      </c>
      <c r="E309" s="226" t="s">
        <v>2658</v>
      </c>
      <c r="F309" s="170" t="s">
        <v>682</v>
      </c>
      <c r="G309" s="124">
        <v>49.36</v>
      </c>
      <c r="H309" s="124">
        <f t="shared" si="24"/>
        <v>237</v>
      </c>
      <c r="I309" s="137" t="s">
        <v>2743</v>
      </c>
      <c r="J309" s="137" t="s">
        <v>229</v>
      </c>
      <c r="K309" s="137" t="s">
        <v>229</v>
      </c>
      <c r="L309" s="224">
        <v>85389099</v>
      </c>
      <c r="M309" s="209" t="s">
        <v>666</v>
      </c>
      <c r="N309" s="138"/>
      <c r="O309" s="138" t="s">
        <v>2374</v>
      </c>
      <c r="P309" s="288"/>
      <c r="Q309" s="209"/>
      <c r="R309" s="209"/>
      <c r="S309" s="160">
        <v>4060039189042</v>
      </c>
    </row>
    <row r="310" spans="1:19" s="323" customFormat="1" x14ac:dyDescent="0.2">
      <c r="A310" s="313"/>
      <c r="B310" s="336"/>
      <c r="C310" s="135">
        <v>911674</v>
      </c>
      <c r="D310" s="158" t="s">
        <v>2659</v>
      </c>
      <c r="E310" s="226" t="s">
        <v>2660</v>
      </c>
      <c r="F310" s="170" t="s">
        <v>682</v>
      </c>
      <c r="G310" s="124">
        <v>8854.17</v>
      </c>
      <c r="H310" s="124">
        <f t="shared" si="24"/>
        <v>42500</v>
      </c>
      <c r="I310" s="137" t="s">
        <v>2743</v>
      </c>
      <c r="J310" s="137" t="s">
        <v>229</v>
      </c>
      <c r="K310" s="137" t="s">
        <v>229</v>
      </c>
      <c r="L310" s="224" t="s">
        <v>2661</v>
      </c>
      <c r="M310" s="209" t="s">
        <v>666</v>
      </c>
      <c r="N310" s="138"/>
      <c r="O310" s="138" t="s">
        <v>2650</v>
      </c>
      <c r="P310" s="288" t="s">
        <v>2662</v>
      </c>
      <c r="Q310" s="209"/>
      <c r="R310" s="209"/>
      <c r="S310" s="160">
        <v>4060039188984</v>
      </c>
    </row>
    <row r="311" spans="1:19" s="323" customFormat="1" x14ac:dyDescent="0.2">
      <c r="A311" s="313"/>
      <c r="B311" s="336"/>
      <c r="C311" s="135">
        <v>922689</v>
      </c>
      <c r="D311" s="158" t="s">
        <v>2663</v>
      </c>
      <c r="E311" s="226" t="s">
        <v>2664</v>
      </c>
      <c r="F311" s="170" t="s">
        <v>682</v>
      </c>
      <c r="G311" s="124">
        <v>1953.13</v>
      </c>
      <c r="H311" s="124">
        <f t="shared" si="24"/>
        <v>9375</v>
      </c>
      <c r="I311" s="137" t="s">
        <v>2743</v>
      </c>
      <c r="J311" s="137" t="s">
        <v>229</v>
      </c>
      <c r="K311" s="137" t="s">
        <v>229</v>
      </c>
      <c r="L311" s="224" t="s">
        <v>2665</v>
      </c>
      <c r="M311" s="209" t="s">
        <v>666</v>
      </c>
      <c r="N311" s="138"/>
      <c r="O311" s="138" t="s">
        <v>2666</v>
      </c>
      <c r="P311" s="288"/>
      <c r="Q311" s="209"/>
      <c r="R311" s="209"/>
      <c r="S311" s="160">
        <v>4060039189011</v>
      </c>
    </row>
    <row r="312" spans="1:19" s="323" customFormat="1" x14ac:dyDescent="0.2">
      <c r="A312" s="313"/>
      <c r="B312" s="336"/>
      <c r="C312" s="135">
        <v>924442</v>
      </c>
      <c r="D312" s="158" t="s">
        <v>2667</v>
      </c>
      <c r="E312" s="226" t="s">
        <v>2668</v>
      </c>
      <c r="F312" s="170" t="s">
        <v>682</v>
      </c>
      <c r="G312" s="124">
        <v>572.91999999999996</v>
      </c>
      <c r="H312" s="124">
        <f t="shared" si="24"/>
        <v>2750</v>
      </c>
      <c r="I312" s="137" t="s">
        <v>2743</v>
      </c>
      <c r="J312" s="137" t="s">
        <v>229</v>
      </c>
      <c r="K312" s="137" t="s">
        <v>229</v>
      </c>
      <c r="L312" s="224" t="s">
        <v>2669</v>
      </c>
      <c r="M312" s="209" t="s">
        <v>666</v>
      </c>
      <c r="N312" s="138"/>
      <c r="O312" s="138" t="s">
        <v>2670</v>
      </c>
      <c r="P312" s="288"/>
      <c r="Q312" s="209"/>
      <c r="R312" s="209"/>
      <c r="S312" s="160">
        <v>4060039189035</v>
      </c>
    </row>
    <row r="313" spans="1:19" s="323" customFormat="1" x14ac:dyDescent="0.2">
      <c r="A313" s="313"/>
      <c r="B313" s="221" t="s">
        <v>1906</v>
      </c>
      <c r="C313" s="135" t="s">
        <v>674</v>
      </c>
      <c r="D313" s="158" t="s">
        <v>254</v>
      </c>
      <c r="E313" s="226" t="s">
        <v>1907</v>
      </c>
      <c r="F313" s="170" t="s">
        <v>682</v>
      </c>
      <c r="G313" s="124">
        <v>6770.83</v>
      </c>
      <c r="H313" s="124">
        <f t="shared" si="24"/>
        <v>32500</v>
      </c>
      <c r="I313" s="137" t="s">
        <v>2743</v>
      </c>
      <c r="J313" s="137" t="s">
        <v>229</v>
      </c>
      <c r="K313" s="137" t="s">
        <v>3</v>
      </c>
      <c r="L313" s="224">
        <v>8536501999</v>
      </c>
      <c r="M313" s="209" t="s">
        <v>667</v>
      </c>
      <c r="N313" s="138">
        <v>6</v>
      </c>
      <c r="O313" s="138" t="s">
        <v>1908</v>
      </c>
      <c r="P313" s="288"/>
      <c r="Q313" s="209" t="s">
        <v>1118</v>
      </c>
      <c r="R313" s="209"/>
      <c r="S313" s="160">
        <v>8717332906345</v>
      </c>
    </row>
    <row r="314" spans="1:19" s="323" customFormat="1" x14ac:dyDescent="0.2">
      <c r="A314" s="313"/>
      <c r="B314" s="221" t="s">
        <v>1909</v>
      </c>
      <c r="C314" s="135" t="s">
        <v>675</v>
      </c>
      <c r="D314" s="158" t="s">
        <v>255</v>
      </c>
      <c r="E314" s="226" t="s">
        <v>1910</v>
      </c>
      <c r="F314" s="170" t="s">
        <v>682</v>
      </c>
      <c r="G314" s="124">
        <v>401.1</v>
      </c>
      <c r="H314" s="124">
        <f t="shared" si="24"/>
        <v>1925</v>
      </c>
      <c r="I314" s="137" t="s">
        <v>2743</v>
      </c>
      <c r="J314" s="137" t="s">
        <v>229</v>
      </c>
      <c r="K314" s="137" t="s">
        <v>3</v>
      </c>
      <c r="L314" s="224">
        <v>8536501999</v>
      </c>
      <c r="M314" s="209" t="s">
        <v>667</v>
      </c>
      <c r="N314" s="138">
        <v>9</v>
      </c>
      <c r="O314" s="138" t="s">
        <v>1911</v>
      </c>
      <c r="P314" s="288"/>
      <c r="Q314" s="209" t="s">
        <v>1118</v>
      </c>
      <c r="R314" s="209"/>
      <c r="S314" s="160">
        <v>8717332906376</v>
      </c>
    </row>
    <row r="315" spans="1:19" x14ac:dyDescent="0.2">
      <c r="A315" s="316"/>
      <c r="B315" s="147" t="s">
        <v>1912</v>
      </c>
      <c r="C315" s="148"/>
      <c r="D315" s="149" t="s">
        <v>1160</v>
      </c>
      <c r="E315" s="148"/>
      <c r="F315" s="150"/>
      <c r="G315" s="318"/>
      <c r="H315" s="318"/>
      <c r="I315" s="151" t="s">
        <v>1160</v>
      </c>
      <c r="J315" s="151"/>
      <c r="K315" s="151"/>
      <c r="L315" s="151"/>
      <c r="M315" s="151"/>
      <c r="N315" s="151" t="s">
        <v>1160</v>
      </c>
      <c r="O315" s="151" t="s">
        <v>1160</v>
      </c>
      <c r="P315" s="257"/>
      <c r="Q315" s="153"/>
      <c r="R315" s="154"/>
      <c r="S315" s="280"/>
    </row>
    <row r="316" spans="1:19" x14ac:dyDescent="0.2">
      <c r="A316" s="313"/>
      <c r="B316" s="132" t="s">
        <v>1913</v>
      </c>
      <c r="C316" s="133" t="s">
        <v>264</v>
      </c>
      <c r="D316" s="134" t="s">
        <v>263</v>
      </c>
      <c r="E316" s="135" t="s">
        <v>1914</v>
      </c>
      <c r="F316" s="136" t="s">
        <v>682</v>
      </c>
      <c r="G316" s="124">
        <v>59.62</v>
      </c>
      <c r="H316" s="124">
        <f>ROUND(ROUND(G316*4.8,2),0)</f>
        <v>286</v>
      </c>
      <c r="I316" s="137" t="s">
        <v>2743</v>
      </c>
      <c r="J316" s="137" t="s">
        <v>229</v>
      </c>
      <c r="K316" s="138">
        <v>1</v>
      </c>
      <c r="L316" s="138">
        <v>8536501999</v>
      </c>
      <c r="M316" s="137" t="s">
        <v>626</v>
      </c>
      <c r="N316" s="138">
        <v>992</v>
      </c>
      <c r="O316" s="138" t="s">
        <v>1915</v>
      </c>
      <c r="P316" s="158"/>
      <c r="Q316" s="137" t="s">
        <v>1118</v>
      </c>
      <c r="R316" s="209"/>
      <c r="S316" s="160">
        <v>8717332250127</v>
      </c>
    </row>
    <row r="317" spans="1:19" x14ac:dyDescent="0.2">
      <c r="A317" s="313"/>
      <c r="B317" s="132" t="s">
        <v>1916</v>
      </c>
      <c r="C317" s="133" t="s">
        <v>267</v>
      </c>
      <c r="D317" s="134" t="s">
        <v>266</v>
      </c>
      <c r="E317" s="135" t="s">
        <v>1917</v>
      </c>
      <c r="F317" s="136" t="s">
        <v>682</v>
      </c>
      <c r="G317" s="124">
        <v>149.02000000000001</v>
      </c>
      <c r="H317" s="124">
        <f t="shared" ref="H317:H334" si="25">ROUND(ROUND(G317*4.8,2),0)</f>
        <v>715</v>
      </c>
      <c r="I317" s="137" t="s">
        <v>2743</v>
      </c>
      <c r="J317" s="137" t="s">
        <v>229</v>
      </c>
      <c r="K317" s="138">
        <v>1</v>
      </c>
      <c r="L317" s="138">
        <v>8536501999</v>
      </c>
      <c r="M317" s="137" t="s">
        <v>626</v>
      </c>
      <c r="N317" s="138">
        <v>62</v>
      </c>
      <c r="O317" s="138" t="s">
        <v>1918</v>
      </c>
      <c r="P317" s="158"/>
      <c r="Q317" s="137" t="s">
        <v>1118</v>
      </c>
      <c r="R317" s="209"/>
      <c r="S317" s="160">
        <v>8717332250134</v>
      </c>
    </row>
    <row r="318" spans="1:19" x14ac:dyDescent="0.2">
      <c r="A318" s="313"/>
      <c r="B318" s="132" t="s">
        <v>1919</v>
      </c>
      <c r="C318" s="133" t="s">
        <v>1920</v>
      </c>
      <c r="D318" s="134" t="s">
        <v>1921</v>
      </c>
      <c r="E318" s="135" t="s">
        <v>1922</v>
      </c>
      <c r="F318" s="136" t="s">
        <v>682</v>
      </c>
      <c r="G318" s="124">
        <v>59.62</v>
      </c>
      <c r="H318" s="124">
        <f t="shared" si="25"/>
        <v>286</v>
      </c>
      <c r="I318" s="137" t="s">
        <v>2743</v>
      </c>
      <c r="J318" s="137" t="s">
        <v>229</v>
      </c>
      <c r="K318" s="138">
        <v>1</v>
      </c>
      <c r="L318" s="138">
        <v>8536501999</v>
      </c>
      <c r="M318" s="137" t="s">
        <v>626</v>
      </c>
      <c r="N318" s="138">
        <v>222</v>
      </c>
      <c r="O318" s="138" t="s">
        <v>1923</v>
      </c>
      <c r="P318" s="158"/>
      <c r="Q318" s="137" t="s">
        <v>1118</v>
      </c>
      <c r="R318" s="209"/>
      <c r="S318" s="160">
        <v>8717332250141</v>
      </c>
    </row>
    <row r="319" spans="1:19" x14ac:dyDescent="0.2">
      <c r="A319" s="313"/>
      <c r="B319" s="132" t="s">
        <v>1924</v>
      </c>
      <c r="C319" s="133" t="s">
        <v>1925</v>
      </c>
      <c r="D319" s="134" t="s">
        <v>1926</v>
      </c>
      <c r="E319" s="135" t="s">
        <v>1927</v>
      </c>
      <c r="F319" s="136" t="s">
        <v>682</v>
      </c>
      <c r="G319" s="124">
        <v>149.02000000000001</v>
      </c>
      <c r="H319" s="124">
        <f t="shared" si="25"/>
        <v>715</v>
      </c>
      <c r="I319" s="137" t="s">
        <v>2743</v>
      </c>
      <c r="J319" s="137" t="s">
        <v>229</v>
      </c>
      <c r="K319" s="137" t="s">
        <v>3</v>
      </c>
      <c r="L319" s="138">
        <v>8531900000</v>
      </c>
      <c r="M319" s="137" t="s">
        <v>626</v>
      </c>
      <c r="N319" s="138">
        <v>7</v>
      </c>
      <c r="O319" s="138" t="s">
        <v>1928</v>
      </c>
      <c r="P319" s="158"/>
      <c r="Q319" s="137" t="s">
        <v>1118</v>
      </c>
      <c r="R319" s="209"/>
      <c r="S319" s="160">
        <v>8717332250158</v>
      </c>
    </row>
    <row r="320" spans="1:19" x14ac:dyDescent="0.2">
      <c r="A320" s="313"/>
      <c r="B320" s="132" t="s">
        <v>1929</v>
      </c>
      <c r="C320" s="133" t="s">
        <v>1930</v>
      </c>
      <c r="D320" s="134" t="s">
        <v>1931</v>
      </c>
      <c r="E320" s="135" t="s">
        <v>1932</v>
      </c>
      <c r="F320" s="136" t="s">
        <v>682</v>
      </c>
      <c r="G320" s="124">
        <v>59.62</v>
      </c>
      <c r="H320" s="124">
        <f t="shared" si="25"/>
        <v>286</v>
      </c>
      <c r="I320" s="137" t="s">
        <v>2743</v>
      </c>
      <c r="J320" s="137" t="s">
        <v>229</v>
      </c>
      <c r="K320" s="137" t="s">
        <v>3</v>
      </c>
      <c r="L320" s="138">
        <v>8531900000</v>
      </c>
      <c r="M320" s="137" t="s">
        <v>626</v>
      </c>
      <c r="N320" s="138">
        <v>28</v>
      </c>
      <c r="O320" s="138" t="s">
        <v>1933</v>
      </c>
      <c r="P320" s="158"/>
      <c r="Q320" s="137" t="s">
        <v>1118</v>
      </c>
      <c r="R320" s="209"/>
      <c r="S320" s="160">
        <v>8717332250165</v>
      </c>
    </row>
    <row r="321" spans="1:19" x14ac:dyDescent="0.2">
      <c r="A321" s="313"/>
      <c r="B321" s="132" t="s">
        <v>1934</v>
      </c>
      <c r="C321" s="132" t="s">
        <v>1935</v>
      </c>
      <c r="D321" s="134" t="s">
        <v>1936</v>
      </c>
      <c r="E321" s="135" t="s">
        <v>1937</v>
      </c>
      <c r="F321" s="136" t="s">
        <v>682</v>
      </c>
      <c r="G321" s="124">
        <v>62.14</v>
      </c>
      <c r="H321" s="124">
        <f t="shared" si="25"/>
        <v>298</v>
      </c>
      <c r="I321" s="137" t="s">
        <v>2743</v>
      </c>
      <c r="J321" s="137" t="s">
        <v>229</v>
      </c>
      <c r="K321" s="137" t="s">
        <v>3</v>
      </c>
      <c r="L321" s="138">
        <v>8536501999</v>
      </c>
      <c r="M321" s="137" t="s">
        <v>626</v>
      </c>
      <c r="N321" s="138">
        <v>20</v>
      </c>
      <c r="O321" s="138" t="s">
        <v>1938</v>
      </c>
      <c r="P321" s="158"/>
      <c r="Q321" s="137"/>
      <c r="R321" s="209"/>
      <c r="S321" s="160">
        <v>8717332250172</v>
      </c>
    </row>
    <row r="322" spans="1:19" x14ac:dyDescent="0.2">
      <c r="A322" s="313"/>
      <c r="B322" s="132" t="s">
        <v>1939</v>
      </c>
      <c r="C322" s="132" t="s">
        <v>1940</v>
      </c>
      <c r="D322" s="134" t="s">
        <v>1941</v>
      </c>
      <c r="E322" s="135" t="s">
        <v>1942</v>
      </c>
      <c r="F322" s="136" t="s">
        <v>682</v>
      </c>
      <c r="G322" s="124">
        <v>62.14</v>
      </c>
      <c r="H322" s="124">
        <f t="shared" si="25"/>
        <v>298</v>
      </c>
      <c r="I322" s="137" t="s">
        <v>2743</v>
      </c>
      <c r="J322" s="137" t="s">
        <v>229</v>
      </c>
      <c r="K322" s="137" t="s">
        <v>3</v>
      </c>
      <c r="L322" s="138">
        <v>8536501999</v>
      </c>
      <c r="M322" s="137" t="s">
        <v>626</v>
      </c>
      <c r="N322" s="138">
        <v>4</v>
      </c>
      <c r="O322" s="138" t="s">
        <v>1928</v>
      </c>
      <c r="P322" s="158"/>
      <c r="Q322" s="137"/>
      <c r="R322" s="209"/>
      <c r="S322" s="160">
        <v>8717332256686</v>
      </c>
    </row>
    <row r="323" spans="1:19" x14ac:dyDescent="0.2">
      <c r="A323" s="313"/>
      <c r="B323" s="216" t="s">
        <v>1943</v>
      </c>
      <c r="C323" s="132" t="s">
        <v>1944</v>
      </c>
      <c r="D323" s="134" t="s">
        <v>1945</v>
      </c>
      <c r="E323" s="135" t="s">
        <v>1946</v>
      </c>
      <c r="F323" s="136" t="s">
        <v>682</v>
      </c>
      <c r="G323" s="124">
        <v>59.62</v>
      </c>
      <c r="H323" s="124">
        <f t="shared" si="25"/>
        <v>286</v>
      </c>
      <c r="I323" s="125" t="s">
        <v>2718</v>
      </c>
      <c r="J323" s="137" t="s">
        <v>229</v>
      </c>
      <c r="K323" s="138">
        <v>1</v>
      </c>
      <c r="L323" s="138">
        <v>8536501999</v>
      </c>
      <c r="M323" s="137" t="s">
        <v>626</v>
      </c>
      <c r="N323" s="138">
        <v>15</v>
      </c>
      <c r="O323" s="138" t="s">
        <v>1928</v>
      </c>
      <c r="P323" s="158"/>
      <c r="Q323" s="137" t="s">
        <v>1118</v>
      </c>
      <c r="R323" s="209"/>
      <c r="S323" s="160">
        <v>8717332951499</v>
      </c>
    </row>
    <row r="324" spans="1:19" x14ac:dyDescent="0.2">
      <c r="A324" s="313"/>
      <c r="B324" s="132" t="s">
        <v>1947</v>
      </c>
      <c r="C324" s="132" t="s">
        <v>998</v>
      </c>
      <c r="D324" s="134" t="s">
        <v>1001</v>
      </c>
      <c r="E324" s="135" t="s">
        <v>1948</v>
      </c>
      <c r="F324" s="136" t="s">
        <v>682</v>
      </c>
      <c r="G324" s="124">
        <v>69.91</v>
      </c>
      <c r="H324" s="124">
        <f t="shared" si="25"/>
        <v>336</v>
      </c>
      <c r="I324" s="125" t="s">
        <v>2718</v>
      </c>
      <c r="J324" s="137" t="s">
        <v>229</v>
      </c>
      <c r="K324" s="137" t="s">
        <v>3</v>
      </c>
      <c r="L324" s="138">
        <v>8536501999</v>
      </c>
      <c r="M324" s="137" t="s">
        <v>626</v>
      </c>
      <c r="N324" s="138">
        <v>64</v>
      </c>
      <c r="O324" s="138" t="s">
        <v>1949</v>
      </c>
      <c r="P324" s="158"/>
      <c r="Q324" s="137"/>
      <c r="R324" s="209"/>
      <c r="S324" s="160">
        <v>8717332259236</v>
      </c>
    </row>
    <row r="325" spans="1:19" x14ac:dyDescent="0.2">
      <c r="A325" s="313"/>
      <c r="B325" s="132" t="s">
        <v>1950</v>
      </c>
      <c r="C325" s="132" t="s">
        <v>999</v>
      </c>
      <c r="D325" s="134" t="s">
        <v>1002</v>
      </c>
      <c r="E325" s="135" t="s">
        <v>1951</v>
      </c>
      <c r="F325" s="136" t="s">
        <v>682</v>
      </c>
      <c r="G325" s="124">
        <v>69.91</v>
      </c>
      <c r="H325" s="124">
        <f t="shared" si="25"/>
        <v>336</v>
      </c>
      <c r="I325" s="125" t="s">
        <v>2718</v>
      </c>
      <c r="J325" s="137" t="s">
        <v>229</v>
      </c>
      <c r="K325" s="138">
        <v>1</v>
      </c>
      <c r="L325" s="138">
        <v>8536501999</v>
      </c>
      <c r="M325" s="137" t="s">
        <v>626</v>
      </c>
      <c r="N325" s="138">
        <v>497</v>
      </c>
      <c r="O325" s="138" t="s">
        <v>1952</v>
      </c>
      <c r="P325" s="158"/>
      <c r="Q325" s="137"/>
      <c r="R325" s="209"/>
      <c r="S325" s="160">
        <v>8717332259243</v>
      </c>
    </row>
    <row r="326" spans="1:19" ht="16.5" x14ac:dyDescent="0.2">
      <c r="A326" s="313"/>
      <c r="B326" s="132" t="s">
        <v>1953</v>
      </c>
      <c r="C326" s="132" t="s">
        <v>996</v>
      </c>
      <c r="D326" s="134" t="s">
        <v>997</v>
      </c>
      <c r="E326" s="135" t="s">
        <v>1954</v>
      </c>
      <c r="F326" s="136" t="s">
        <v>682</v>
      </c>
      <c r="G326" s="124">
        <v>69.91</v>
      </c>
      <c r="H326" s="124">
        <f t="shared" si="25"/>
        <v>336</v>
      </c>
      <c r="I326" s="125" t="s">
        <v>2718</v>
      </c>
      <c r="J326" s="137" t="s">
        <v>229</v>
      </c>
      <c r="K326" s="137" t="s">
        <v>3</v>
      </c>
      <c r="L326" s="138">
        <v>8536501999</v>
      </c>
      <c r="M326" s="137" t="s">
        <v>626</v>
      </c>
      <c r="N326" s="138">
        <v>3</v>
      </c>
      <c r="O326" s="138" t="s">
        <v>1952</v>
      </c>
      <c r="P326" s="158"/>
      <c r="Q326" s="137"/>
      <c r="R326" s="209"/>
      <c r="S326" s="160">
        <v>8717332259250</v>
      </c>
    </row>
    <row r="327" spans="1:19" ht="16.5" x14ac:dyDescent="0.2">
      <c r="A327" s="313"/>
      <c r="B327" s="132" t="s">
        <v>1955</v>
      </c>
      <c r="C327" s="132" t="s">
        <v>1000</v>
      </c>
      <c r="D327" s="134" t="s">
        <v>1003</v>
      </c>
      <c r="E327" s="135" t="s">
        <v>1956</v>
      </c>
      <c r="F327" s="136" t="s">
        <v>682</v>
      </c>
      <c r="G327" s="124">
        <v>69.91</v>
      </c>
      <c r="H327" s="124">
        <f t="shared" si="25"/>
        <v>336</v>
      </c>
      <c r="I327" s="125" t="s">
        <v>2718</v>
      </c>
      <c r="J327" s="137" t="s">
        <v>229</v>
      </c>
      <c r="K327" s="137" t="s">
        <v>3</v>
      </c>
      <c r="L327" s="138">
        <v>8536501999</v>
      </c>
      <c r="M327" s="137" t="s">
        <v>626</v>
      </c>
      <c r="N327" s="138">
        <v>28</v>
      </c>
      <c r="O327" s="138" t="s">
        <v>1957</v>
      </c>
      <c r="P327" s="158"/>
      <c r="Q327" s="137"/>
      <c r="R327" s="209"/>
      <c r="S327" s="160">
        <v>8717332259267</v>
      </c>
    </row>
    <row r="328" spans="1:19" x14ac:dyDescent="0.2">
      <c r="A328" s="313"/>
      <c r="B328" s="132" t="s">
        <v>1958</v>
      </c>
      <c r="C328" s="132" t="s">
        <v>1959</v>
      </c>
      <c r="D328" s="134" t="s">
        <v>1960</v>
      </c>
      <c r="E328" s="135" t="s">
        <v>1961</v>
      </c>
      <c r="F328" s="136" t="s">
        <v>682</v>
      </c>
      <c r="G328" s="124">
        <v>69.91</v>
      </c>
      <c r="H328" s="124">
        <f t="shared" si="25"/>
        <v>336</v>
      </c>
      <c r="I328" s="125" t="s">
        <v>2718</v>
      </c>
      <c r="J328" s="137" t="s">
        <v>229</v>
      </c>
      <c r="K328" s="137" t="s">
        <v>229</v>
      </c>
      <c r="L328" s="138">
        <v>8536501999</v>
      </c>
      <c r="M328" s="137" t="s">
        <v>626</v>
      </c>
      <c r="N328" s="138">
        <v>0</v>
      </c>
      <c r="O328" s="138" t="s">
        <v>1933</v>
      </c>
      <c r="P328" s="158"/>
      <c r="Q328" s="137"/>
      <c r="R328" s="209"/>
      <c r="S328" s="160" t="s">
        <v>1962</v>
      </c>
    </row>
    <row r="329" spans="1:19" x14ac:dyDescent="0.2">
      <c r="A329" s="313"/>
      <c r="B329" s="132" t="s">
        <v>1963</v>
      </c>
      <c r="C329" s="132" t="s">
        <v>1964</v>
      </c>
      <c r="D329" s="134" t="s">
        <v>1965</v>
      </c>
      <c r="E329" s="135" t="s">
        <v>1966</v>
      </c>
      <c r="F329" s="136" t="s">
        <v>682</v>
      </c>
      <c r="G329" s="124">
        <v>69.91</v>
      </c>
      <c r="H329" s="124">
        <f t="shared" si="25"/>
        <v>336</v>
      </c>
      <c r="I329" s="125" t="s">
        <v>2718</v>
      </c>
      <c r="J329" s="137" t="s">
        <v>229</v>
      </c>
      <c r="K329" s="137" t="s">
        <v>3</v>
      </c>
      <c r="L329" s="138">
        <v>8536501999</v>
      </c>
      <c r="M329" s="137" t="s">
        <v>626</v>
      </c>
      <c r="N329" s="138">
        <v>12</v>
      </c>
      <c r="O329" s="138" t="s">
        <v>1949</v>
      </c>
      <c r="P329" s="158"/>
      <c r="Q329" s="137"/>
      <c r="R329" s="209"/>
      <c r="S329" s="160" t="s">
        <v>1967</v>
      </c>
    </row>
    <row r="330" spans="1:19" x14ac:dyDescent="0.2">
      <c r="A330" s="313"/>
      <c r="B330" s="132" t="s">
        <v>1968</v>
      </c>
      <c r="C330" s="132" t="s">
        <v>1969</v>
      </c>
      <c r="D330" s="134" t="s">
        <v>1970</v>
      </c>
      <c r="E330" s="135" t="s">
        <v>1971</v>
      </c>
      <c r="F330" s="136" t="s">
        <v>682</v>
      </c>
      <c r="G330" s="124">
        <v>69.91</v>
      </c>
      <c r="H330" s="124">
        <f t="shared" si="25"/>
        <v>336</v>
      </c>
      <c r="I330" s="125" t="s">
        <v>2718</v>
      </c>
      <c r="J330" s="137" t="s">
        <v>229</v>
      </c>
      <c r="K330" s="137" t="s">
        <v>229</v>
      </c>
      <c r="L330" s="138">
        <v>8536501999</v>
      </c>
      <c r="M330" s="137" t="s">
        <v>626</v>
      </c>
      <c r="N330" s="138">
        <v>0</v>
      </c>
      <c r="O330" s="138" t="s">
        <v>1928</v>
      </c>
      <c r="P330" s="158"/>
      <c r="Q330" s="137"/>
      <c r="R330" s="209"/>
      <c r="S330" s="160" t="s">
        <v>1972</v>
      </c>
    </row>
    <row r="331" spans="1:19" x14ac:dyDescent="0.2">
      <c r="A331" s="313"/>
      <c r="B331" s="132" t="s">
        <v>1973</v>
      </c>
      <c r="C331" s="132" t="s">
        <v>1974</v>
      </c>
      <c r="D331" s="134" t="s">
        <v>1975</v>
      </c>
      <c r="E331" s="135" t="s">
        <v>1976</v>
      </c>
      <c r="F331" s="136" t="s">
        <v>682</v>
      </c>
      <c r="G331" s="124">
        <v>69.91</v>
      </c>
      <c r="H331" s="124">
        <f t="shared" si="25"/>
        <v>336</v>
      </c>
      <c r="I331" s="125" t="s">
        <v>2718</v>
      </c>
      <c r="J331" s="137" t="s">
        <v>229</v>
      </c>
      <c r="K331" s="137" t="s">
        <v>3</v>
      </c>
      <c r="L331" s="138">
        <v>8536501999</v>
      </c>
      <c r="M331" s="137" t="s">
        <v>626</v>
      </c>
      <c r="N331" s="138">
        <v>27</v>
      </c>
      <c r="O331" s="138" t="s">
        <v>1928</v>
      </c>
      <c r="P331" s="158"/>
      <c r="Q331" s="137"/>
      <c r="R331" s="209"/>
      <c r="S331" s="160" t="s">
        <v>1977</v>
      </c>
    </row>
    <row r="332" spans="1:19" ht="16.5" x14ac:dyDescent="0.2">
      <c r="A332" s="313"/>
      <c r="B332" s="132">
        <v>665000012709</v>
      </c>
      <c r="C332" s="132" t="s">
        <v>1978</v>
      </c>
      <c r="D332" s="218" t="s">
        <v>1979</v>
      </c>
      <c r="E332" s="156" t="s">
        <v>1980</v>
      </c>
      <c r="F332" s="136" t="s">
        <v>682</v>
      </c>
      <c r="G332" s="124">
        <v>230.18</v>
      </c>
      <c r="H332" s="124">
        <f t="shared" si="25"/>
        <v>1105</v>
      </c>
      <c r="I332" s="125" t="s">
        <v>2718</v>
      </c>
      <c r="J332" s="138" t="s">
        <v>229</v>
      </c>
      <c r="K332" s="138" t="s">
        <v>3</v>
      </c>
      <c r="L332" s="138">
        <v>8536501999</v>
      </c>
      <c r="M332" s="138" t="s">
        <v>626</v>
      </c>
      <c r="N332" s="138">
        <v>9</v>
      </c>
      <c r="O332" s="138" t="s">
        <v>1453</v>
      </c>
      <c r="P332" s="210"/>
      <c r="Q332" s="138"/>
      <c r="R332" s="209"/>
      <c r="S332" s="160">
        <v>8717332259212</v>
      </c>
    </row>
    <row r="333" spans="1:19" ht="16.5" x14ac:dyDescent="0.2">
      <c r="A333" s="313"/>
      <c r="B333" s="132">
        <v>665000012780</v>
      </c>
      <c r="C333" s="132" t="s">
        <v>1981</v>
      </c>
      <c r="D333" s="218" t="s">
        <v>1982</v>
      </c>
      <c r="E333" s="156" t="s">
        <v>1983</v>
      </c>
      <c r="F333" s="136" t="s">
        <v>682</v>
      </c>
      <c r="G333" s="124">
        <v>230.18</v>
      </c>
      <c r="H333" s="124">
        <f t="shared" si="25"/>
        <v>1105</v>
      </c>
      <c r="I333" s="125" t="s">
        <v>2718</v>
      </c>
      <c r="J333" s="138" t="s">
        <v>229</v>
      </c>
      <c r="K333" s="138">
        <v>1</v>
      </c>
      <c r="L333" s="138">
        <v>8536501999</v>
      </c>
      <c r="M333" s="138" t="s">
        <v>626</v>
      </c>
      <c r="N333" s="138">
        <v>36</v>
      </c>
      <c r="O333" s="138" t="s">
        <v>1641</v>
      </c>
      <c r="P333" s="210"/>
      <c r="Q333" s="138"/>
      <c r="R333" s="209"/>
      <c r="S333" s="160">
        <v>8717332259229</v>
      </c>
    </row>
    <row r="334" spans="1:19" x14ac:dyDescent="0.2">
      <c r="A334" s="316"/>
      <c r="B334" s="132" t="s">
        <v>1984</v>
      </c>
      <c r="C334" s="132" t="s">
        <v>1985</v>
      </c>
      <c r="D334" s="134" t="s">
        <v>1986</v>
      </c>
      <c r="E334" s="156" t="s">
        <v>1987</v>
      </c>
      <c r="F334" s="136" t="s">
        <v>682</v>
      </c>
      <c r="G334" s="124">
        <v>69.16</v>
      </c>
      <c r="H334" s="124">
        <f t="shared" si="25"/>
        <v>332</v>
      </c>
      <c r="I334" s="125" t="s">
        <v>2718</v>
      </c>
      <c r="J334" s="137" t="s">
        <v>229</v>
      </c>
      <c r="K334" s="137" t="s">
        <v>229</v>
      </c>
      <c r="L334" s="138" t="s">
        <v>2625</v>
      </c>
      <c r="M334" s="171" t="s">
        <v>626</v>
      </c>
      <c r="N334" s="138">
        <v>0</v>
      </c>
      <c r="O334" s="227">
        <v>0.27</v>
      </c>
      <c r="P334" s="158"/>
      <c r="Q334" s="171"/>
      <c r="R334" s="209" t="s">
        <v>1482</v>
      </c>
      <c r="S334" s="160">
        <v>8717332828876</v>
      </c>
    </row>
    <row r="335" spans="1:19" x14ac:dyDescent="0.2">
      <c r="A335" s="313"/>
      <c r="B335" s="147" t="s">
        <v>1988</v>
      </c>
      <c r="C335" s="148"/>
      <c r="D335" s="149" t="s">
        <v>1160</v>
      </c>
      <c r="E335" s="148"/>
      <c r="F335" s="150"/>
      <c r="G335" s="318"/>
      <c r="H335" s="318"/>
      <c r="I335" s="151" t="s">
        <v>1160</v>
      </c>
      <c r="J335" s="151"/>
      <c r="K335" s="151"/>
      <c r="L335" s="151"/>
      <c r="M335" s="151"/>
      <c r="N335" s="151" t="s">
        <v>1160</v>
      </c>
      <c r="O335" s="151" t="s">
        <v>1160</v>
      </c>
      <c r="P335" s="257"/>
      <c r="Q335" s="153"/>
      <c r="R335" s="154"/>
      <c r="S335" s="280"/>
    </row>
    <row r="336" spans="1:19" x14ac:dyDescent="0.2">
      <c r="A336" s="313"/>
      <c r="B336" s="132" t="s">
        <v>1989</v>
      </c>
      <c r="C336" s="133" t="s">
        <v>1990</v>
      </c>
      <c r="D336" s="134" t="s">
        <v>1991</v>
      </c>
      <c r="E336" s="135" t="s">
        <v>1992</v>
      </c>
      <c r="F336" s="136" t="s">
        <v>682</v>
      </c>
      <c r="G336" s="124">
        <v>39.29</v>
      </c>
      <c r="H336" s="124">
        <f>ROUND(ROUND(G336*4.8,2),0)</f>
        <v>189</v>
      </c>
      <c r="I336" s="137" t="s">
        <v>2743</v>
      </c>
      <c r="J336" s="137" t="s">
        <v>229</v>
      </c>
      <c r="K336" s="138">
        <v>1</v>
      </c>
      <c r="L336" s="138">
        <v>8536501999</v>
      </c>
      <c r="M336" s="137" t="s">
        <v>626</v>
      </c>
      <c r="N336" s="138">
        <v>59</v>
      </c>
      <c r="O336" s="138" t="s">
        <v>1993</v>
      </c>
      <c r="P336" s="158"/>
      <c r="Q336" s="137" t="s">
        <v>1118</v>
      </c>
      <c r="R336" s="209"/>
      <c r="S336" s="160">
        <v>8717332250073</v>
      </c>
    </row>
    <row r="337" spans="1:19" x14ac:dyDescent="0.2">
      <c r="A337" s="313"/>
      <c r="B337" s="132" t="s">
        <v>1994</v>
      </c>
      <c r="C337" s="133" t="s">
        <v>1995</v>
      </c>
      <c r="D337" s="134" t="s">
        <v>1996</v>
      </c>
      <c r="E337" s="135" t="s">
        <v>1997</v>
      </c>
      <c r="F337" s="136" t="s">
        <v>682</v>
      </c>
      <c r="G337" s="124">
        <v>98.89</v>
      </c>
      <c r="H337" s="124">
        <f t="shared" ref="H337:H347" si="26">ROUND(ROUND(G337*4.8,2),0)</f>
        <v>475</v>
      </c>
      <c r="I337" s="137" t="s">
        <v>2743</v>
      </c>
      <c r="J337" s="137" t="s">
        <v>229</v>
      </c>
      <c r="K337" s="137" t="s">
        <v>3</v>
      </c>
      <c r="L337" s="138">
        <v>8536501999</v>
      </c>
      <c r="M337" s="137" t="s">
        <v>626</v>
      </c>
      <c r="N337" s="138">
        <v>23</v>
      </c>
      <c r="O337" s="138" t="s">
        <v>1129</v>
      </c>
      <c r="P337" s="158"/>
      <c r="Q337" s="137" t="s">
        <v>1118</v>
      </c>
      <c r="R337" s="209"/>
      <c r="S337" s="160">
        <v>8717332250080</v>
      </c>
    </row>
    <row r="338" spans="1:19" x14ac:dyDescent="0.2">
      <c r="A338" s="313"/>
      <c r="B338" s="132" t="s">
        <v>1998</v>
      </c>
      <c r="C338" s="133" t="s">
        <v>1999</v>
      </c>
      <c r="D338" s="134" t="s">
        <v>2000</v>
      </c>
      <c r="E338" s="135" t="s">
        <v>2001</v>
      </c>
      <c r="F338" s="136" t="s">
        <v>682</v>
      </c>
      <c r="G338" s="124">
        <v>39.29</v>
      </c>
      <c r="H338" s="124">
        <f t="shared" si="26"/>
        <v>189</v>
      </c>
      <c r="I338" s="137" t="s">
        <v>2743</v>
      </c>
      <c r="J338" s="137" t="s">
        <v>229</v>
      </c>
      <c r="K338" s="137" t="s">
        <v>3</v>
      </c>
      <c r="L338" s="138">
        <v>8536501999</v>
      </c>
      <c r="M338" s="137" t="s">
        <v>626</v>
      </c>
      <c r="N338" s="138">
        <v>69</v>
      </c>
      <c r="O338" s="138" t="s">
        <v>1611</v>
      </c>
      <c r="P338" s="158"/>
      <c r="Q338" s="137" t="s">
        <v>1118</v>
      </c>
      <c r="R338" s="209"/>
      <c r="S338" s="160">
        <v>8717332250097</v>
      </c>
    </row>
    <row r="339" spans="1:19" x14ac:dyDescent="0.2">
      <c r="A339" s="313"/>
      <c r="B339" s="132" t="s">
        <v>2002</v>
      </c>
      <c r="C339" s="133" t="s">
        <v>2003</v>
      </c>
      <c r="D339" s="134" t="s">
        <v>2004</v>
      </c>
      <c r="E339" s="135" t="s">
        <v>2005</v>
      </c>
      <c r="F339" s="136" t="s">
        <v>682</v>
      </c>
      <c r="G339" s="124">
        <v>98.89</v>
      </c>
      <c r="H339" s="124">
        <f t="shared" si="26"/>
        <v>475</v>
      </c>
      <c r="I339" s="137" t="s">
        <v>2743</v>
      </c>
      <c r="J339" s="137" t="s">
        <v>229</v>
      </c>
      <c r="K339" s="137" t="s">
        <v>3</v>
      </c>
      <c r="L339" s="138">
        <v>8536501999</v>
      </c>
      <c r="M339" s="137" t="s">
        <v>626</v>
      </c>
      <c r="N339" s="138">
        <v>4</v>
      </c>
      <c r="O339" s="138" t="s">
        <v>1915</v>
      </c>
      <c r="P339" s="158"/>
      <c r="Q339" s="137" t="s">
        <v>1118</v>
      </c>
      <c r="R339" s="209"/>
      <c r="S339" s="160">
        <v>8717332250103</v>
      </c>
    </row>
    <row r="340" spans="1:19" x14ac:dyDescent="0.2">
      <c r="A340" s="313"/>
      <c r="B340" s="132" t="s">
        <v>2006</v>
      </c>
      <c r="C340" s="133" t="s">
        <v>2007</v>
      </c>
      <c r="D340" s="134" t="s">
        <v>2008</v>
      </c>
      <c r="E340" s="135" t="s">
        <v>2009</v>
      </c>
      <c r="F340" s="136" t="s">
        <v>682</v>
      </c>
      <c r="G340" s="124">
        <v>59.2</v>
      </c>
      <c r="H340" s="124">
        <f t="shared" si="26"/>
        <v>284</v>
      </c>
      <c r="I340" s="137" t="s">
        <v>2743</v>
      </c>
      <c r="J340" s="137" t="s">
        <v>229</v>
      </c>
      <c r="K340" s="137" t="s">
        <v>3</v>
      </c>
      <c r="L340" s="138">
        <v>8536501999</v>
      </c>
      <c r="M340" s="137" t="s">
        <v>626</v>
      </c>
      <c r="N340" s="138">
        <v>17</v>
      </c>
      <c r="O340" s="138" t="s">
        <v>1611</v>
      </c>
      <c r="P340" s="294"/>
      <c r="Q340" s="137" t="s">
        <v>1118</v>
      </c>
      <c r="R340" s="209"/>
      <c r="S340" s="160">
        <v>8717332258024</v>
      </c>
    </row>
    <row r="341" spans="1:19" x14ac:dyDescent="0.2">
      <c r="A341" s="313"/>
      <c r="B341" s="132" t="s">
        <v>2010</v>
      </c>
      <c r="C341" s="133" t="s">
        <v>2011</v>
      </c>
      <c r="D341" s="134" t="s">
        <v>2012</v>
      </c>
      <c r="E341" s="135" t="s">
        <v>2013</v>
      </c>
      <c r="F341" s="136" t="s">
        <v>682</v>
      </c>
      <c r="G341" s="124">
        <v>39.29</v>
      </c>
      <c r="H341" s="124">
        <f t="shared" si="26"/>
        <v>189</v>
      </c>
      <c r="I341" s="137" t="s">
        <v>2743</v>
      </c>
      <c r="J341" s="137" t="s">
        <v>229</v>
      </c>
      <c r="K341" s="137" t="s">
        <v>3</v>
      </c>
      <c r="L341" s="138">
        <v>8536501999</v>
      </c>
      <c r="M341" s="137" t="s">
        <v>626</v>
      </c>
      <c r="N341" s="138">
        <v>135</v>
      </c>
      <c r="O341" s="138" t="s">
        <v>2014</v>
      </c>
      <c r="P341" s="158"/>
      <c r="Q341" s="137" t="s">
        <v>1118</v>
      </c>
      <c r="R341" s="209"/>
      <c r="S341" s="160">
        <v>8717332250110</v>
      </c>
    </row>
    <row r="342" spans="1:19" ht="16.5" x14ac:dyDescent="0.2">
      <c r="A342" s="313"/>
      <c r="B342" s="132" t="s">
        <v>2015</v>
      </c>
      <c r="C342" s="132" t="s">
        <v>582</v>
      </c>
      <c r="D342" s="134" t="s">
        <v>581</v>
      </c>
      <c r="E342" s="135" t="s">
        <v>2016</v>
      </c>
      <c r="F342" s="136" t="s">
        <v>682</v>
      </c>
      <c r="G342" s="124">
        <v>36.159999999999997</v>
      </c>
      <c r="H342" s="124">
        <f t="shared" si="26"/>
        <v>174</v>
      </c>
      <c r="I342" s="125" t="s">
        <v>2718</v>
      </c>
      <c r="J342" s="137" t="s">
        <v>229</v>
      </c>
      <c r="K342" s="137" t="s">
        <v>3</v>
      </c>
      <c r="L342" s="138">
        <v>8536501999</v>
      </c>
      <c r="M342" s="137" t="s">
        <v>626</v>
      </c>
      <c r="N342" s="138">
        <v>3</v>
      </c>
      <c r="O342" s="138" t="s">
        <v>1928</v>
      </c>
      <c r="P342" s="158"/>
      <c r="Q342" s="137"/>
      <c r="R342" s="209"/>
      <c r="S342" s="160">
        <v>8717332259090</v>
      </c>
    </row>
    <row r="343" spans="1:19" ht="16.5" x14ac:dyDescent="0.2">
      <c r="A343" s="313"/>
      <c r="B343" s="132" t="s">
        <v>2017</v>
      </c>
      <c r="C343" s="132" t="s">
        <v>584</v>
      </c>
      <c r="D343" s="134" t="s">
        <v>583</v>
      </c>
      <c r="E343" s="135" t="s">
        <v>2018</v>
      </c>
      <c r="F343" s="136" t="s">
        <v>682</v>
      </c>
      <c r="G343" s="124">
        <v>36.159999999999997</v>
      </c>
      <c r="H343" s="124">
        <f t="shared" si="26"/>
        <v>174</v>
      </c>
      <c r="I343" s="125" t="s">
        <v>2718</v>
      </c>
      <c r="J343" s="137" t="s">
        <v>229</v>
      </c>
      <c r="K343" s="137" t="s">
        <v>3</v>
      </c>
      <c r="L343" s="138">
        <v>8536501999</v>
      </c>
      <c r="M343" s="137" t="s">
        <v>626</v>
      </c>
      <c r="N343" s="138">
        <v>146</v>
      </c>
      <c r="O343" s="138" t="s">
        <v>1140</v>
      </c>
      <c r="P343" s="158"/>
      <c r="Q343" s="137"/>
      <c r="R343" s="209"/>
      <c r="S343" s="160">
        <v>8717332259168</v>
      </c>
    </row>
    <row r="344" spans="1:19" ht="16.5" x14ac:dyDescent="0.2">
      <c r="A344" s="313"/>
      <c r="B344" s="132" t="s">
        <v>2019</v>
      </c>
      <c r="C344" s="132" t="s">
        <v>2020</v>
      </c>
      <c r="D344" s="134" t="s">
        <v>2021</v>
      </c>
      <c r="E344" s="135" t="s">
        <v>2022</v>
      </c>
      <c r="F344" s="136" t="s">
        <v>682</v>
      </c>
      <c r="G344" s="124">
        <v>36.159999999999997</v>
      </c>
      <c r="H344" s="124">
        <f t="shared" si="26"/>
        <v>174</v>
      </c>
      <c r="I344" s="125" t="s">
        <v>2718</v>
      </c>
      <c r="J344" s="137" t="s">
        <v>229</v>
      </c>
      <c r="K344" s="137" t="s">
        <v>3</v>
      </c>
      <c r="L344" s="138">
        <v>8536501999</v>
      </c>
      <c r="M344" s="137" t="s">
        <v>626</v>
      </c>
      <c r="N344" s="138">
        <v>2</v>
      </c>
      <c r="O344" s="138" t="s">
        <v>1933</v>
      </c>
      <c r="P344" s="158"/>
      <c r="Q344" s="137"/>
      <c r="R344" s="209"/>
      <c r="S344" s="160" t="s">
        <v>2023</v>
      </c>
    </row>
    <row r="345" spans="1:19" ht="16.5" x14ac:dyDescent="0.2">
      <c r="A345" s="313"/>
      <c r="B345" s="132" t="s">
        <v>2024</v>
      </c>
      <c r="C345" s="132" t="s">
        <v>2025</v>
      </c>
      <c r="D345" s="134" t="s">
        <v>2026</v>
      </c>
      <c r="E345" s="135" t="s">
        <v>2027</v>
      </c>
      <c r="F345" s="136" t="s">
        <v>682</v>
      </c>
      <c r="G345" s="124">
        <v>36.159999999999997</v>
      </c>
      <c r="H345" s="124">
        <f t="shared" si="26"/>
        <v>174</v>
      </c>
      <c r="I345" s="125" t="s">
        <v>2718</v>
      </c>
      <c r="J345" s="137" t="s">
        <v>229</v>
      </c>
      <c r="K345" s="137" t="s">
        <v>3</v>
      </c>
      <c r="L345" s="138">
        <v>8536501999</v>
      </c>
      <c r="M345" s="137" t="s">
        <v>626</v>
      </c>
      <c r="N345" s="138">
        <v>8</v>
      </c>
      <c r="O345" s="138" t="s">
        <v>1928</v>
      </c>
      <c r="P345" s="158"/>
      <c r="Q345" s="137"/>
      <c r="R345" s="209"/>
      <c r="S345" s="160" t="s">
        <v>2028</v>
      </c>
    </row>
    <row r="346" spans="1:19" x14ac:dyDescent="0.2">
      <c r="A346" s="313"/>
      <c r="B346" s="132" t="s">
        <v>2029</v>
      </c>
      <c r="C346" s="132" t="s">
        <v>2030</v>
      </c>
      <c r="D346" s="134" t="s">
        <v>2031</v>
      </c>
      <c r="E346" s="135" t="s">
        <v>2032</v>
      </c>
      <c r="F346" s="136" t="s">
        <v>682</v>
      </c>
      <c r="G346" s="124">
        <v>36.159999999999997</v>
      </c>
      <c r="H346" s="124">
        <f t="shared" si="26"/>
        <v>174</v>
      </c>
      <c r="I346" s="125" t="s">
        <v>2718</v>
      </c>
      <c r="J346" s="137" t="s">
        <v>229</v>
      </c>
      <c r="K346" s="137" t="s">
        <v>3</v>
      </c>
      <c r="L346" s="138">
        <v>8536501999</v>
      </c>
      <c r="M346" s="137" t="s">
        <v>626</v>
      </c>
      <c r="N346" s="138">
        <v>2</v>
      </c>
      <c r="O346" s="138" t="s">
        <v>1928</v>
      </c>
      <c r="P346" s="158"/>
      <c r="Q346" s="137"/>
      <c r="R346" s="209"/>
      <c r="S346" s="160" t="s">
        <v>2033</v>
      </c>
    </row>
    <row r="347" spans="1:19" x14ac:dyDescent="0.2">
      <c r="A347" s="313"/>
      <c r="B347" s="132" t="s">
        <v>2034</v>
      </c>
      <c r="C347" s="132" t="s">
        <v>2035</v>
      </c>
      <c r="D347" s="134" t="s">
        <v>2036</v>
      </c>
      <c r="E347" s="135" t="s">
        <v>2037</v>
      </c>
      <c r="F347" s="136" t="s">
        <v>682</v>
      </c>
      <c r="G347" s="124">
        <v>36.159999999999997</v>
      </c>
      <c r="H347" s="124">
        <f t="shared" si="26"/>
        <v>174</v>
      </c>
      <c r="I347" s="125" t="s">
        <v>2718</v>
      </c>
      <c r="J347" s="137" t="s">
        <v>229</v>
      </c>
      <c r="K347" s="137" t="s">
        <v>3</v>
      </c>
      <c r="L347" s="138">
        <v>8536501999</v>
      </c>
      <c r="M347" s="137" t="s">
        <v>626</v>
      </c>
      <c r="N347" s="138">
        <v>23</v>
      </c>
      <c r="O347" s="138" t="s">
        <v>1129</v>
      </c>
      <c r="P347" s="158"/>
      <c r="Q347" s="137"/>
      <c r="R347" s="209"/>
      <c r="S347" s="160" t="s">
        <v>2038</v>
      </c>
    </row>
    <row r="348" spans="1:19" x14ac:dyDescent="0.2">
      <c r="A348" s="313"/>
      <c r="B348" s="147" t="s">
        <v>2039</v>
      </c>
      <c r="C348" s="148"/>
      <c r="D348" s="149" t="s">
        <v>1160</v>
      </c>
      <c r="E348" s="148"/>
      <c r="F348" s="150"/>
      <c r="G348" s="318"/>
      <c r="H348" s="318"/>
      <c r="I348" s="151" t="s">
        <v>1160</v>
      </c>
      <c r="J348" s="151"/>
      <c r="K348" s="151"/>
      <c r="L348" s="151"/>
      <c r="M348" s="151"/>
      <c r="N348" s="151" t="s">
        <v>1160</v>
      </c>
      <c r="O348" s="151" t="s">
        <v>1160</v>
      </c>
      <c r="P348" s="257"/>
      <c r="Q348" s="151"/>
      <c r="R348" s="151"/>
      <c r="S348" s="280"/>
    </row>
    <row r="349" spans="1:19" x14ac:dyDescent="0.2">
      <c r="A349" s="316"/>
      <c r="B349" s="132" t="s">
        <v>2040</v>
      </c>
      <c r="C349" s="133" t="s">
        <v>2041</v>
      </c>
      <c r="D349" s="134" t="s">
        <v>2042</v>
      </c>
      <c r="E349" s="135" t="s">
        <v>2043</v>
      </c>
      <c r="F349" s="136" t="s">
        <v>682</v>
      </c>
      <c r="G349" s="124">
        <v>1314.87</v>
      </c>
      <c r="H349" s="124">
        <f>ROUND(ROUND(G349*4.8,2),0)</f>
        <v>6311</v>
      </c>
      <c r="I349" s="137" t="s">
        <v>2743</v>
      </c>
      <c r="J349" s="137" t="s">
        <v>229</v>
      </c>
      <c r="K349" s="137" t="s">
        <v>3</v>
      </c>
      <c r="L349" s="138">
        <v>8536501999</v>
      </c>
      <c r="M349" s="137" t="s">
        <v>666</v>
      </c>
      <c r="N349" s="138">
        <v>1</v>
      </c>
      <c r="O349" s="138" t="s">
        <v>2044</v>
      </c>
      <c r="P349" s="158"/>
      <c r="Q349" s="137"/>
      <c r="R349" s="209"/>
      <c r="S349" s="160">
        <v>8717332019847</v>
      </c>
    </row>
    <row r="350" spans="1:19" x14ac:dyDescent="0.2">
      <c r="A350" s="316"/>
      <c r="B350" s="132" t="s">
        <v>2045</v>
      </c>
      <c r="C350" s="133" t="s">
        <v>2046</v>
      </c>
      <c r="D350" s="134" t="s">
        <v>2047</v>
      </c>
      <c r="E350" s="135" t="s">
        <v>2048</v>
      </c>
      <c r="F350" s="136" t="s">
        <v>682</v>
      </c>
      <c r="G350" s="124">
        <v>1101.8900000000001</v>
      </c>
      <c r="H350" s="124">
        <f t="shared" ref="H350:H351" si="27">ROUND(ROUND(G350*4.8,2),0)</f>
        <v>5289</v>
      </c>
      <c r="I350" s="137" t="s">
        <v>2743</v>
      </c>
      <c r="J350" s="137" t="s">
        <v>229</v>
      </c>
      <c r="K350" s="137" t="s">
        <v>3</v>
      </c>
      <c r="L350" s="138">
        <v>8536501999</v>
      </c>
      <c r="M350" s="137" t="s">
        <v>666</v>
      </c>
      <c r="N350" s="138" t="s">
        <v>1160</v>
      </c>
      <c r="O350" s="138" t="s">
        <v>2049</v>
      </c>
      <c r="P350" s="158"/>
      <c r="Q350" s="137"/>
      <c r="R350" s="209"/>
      <c r="S350" s="160">
        <v>8717332019830</v>
      </c>
    </row>
    <row r="351" spans="1:19" ht="16.5" x14ac:dyDescent="0.2">
      <c r="A351" s="316"/>
      <c r="B351" s="132" t="s">
        <v>2050</v>
      </c>
      <c r="C351" s="133" t="s">
        <v>2051</v>
      </c>
      <c r="D351" s="134" t="s">
        <v>259</v>
      </c>
      <c r="E351" s="135" t="s">
        <v>2052</v>
      </c>
      <c r="F351" s="136" t="s">
        <v>682</v>
      </c>
      <c r="G351" s="124">
        <v>393</v>
      </c>
      <c r="H351" s="124">
        <f t="shared" si="27"/>
        <v>1886</v>
      </c>
      <c r="I351" s="137" t="s">
        <v>2743</v>
      </c>
      <c r="J351" s="137" t="s">
        <v>229</v>
      </c>
      <c r="K351" s="137" t="s">
        <v>3</v>
      </c>
      <c r="L351" s="138">
        <v>8536501999</v>
      </c>
      <c r="M351" s="168" t="s">
        <v>626</v>
      </c>
      <c r="N351" s="138">
        <v>5</v>
      </c>
      <c r="O351" s="138" t="s">
        <v>1135</v>
      </c>
      <c r="P351" s="158"/>
      <c r="Q351" s="137"/>
      <c r="R351" s="209"/>
      <c r="S351" s="160">
        <v>8717332003648</v>
      </c>
    </row>
    <row r="352" spans="1:19" x14ac:dyDescent="0.2">
      <c r="A352" s="313"/>
      <c r="B352" s="147" t="s">
        <v>2053</v>
      </c>
      <c r="C352" s="148"/>
      <c r="D352" s="149" t="s">
        <v>1160</v>
      </c>
      <c r="E352" s="148"/>
      <c r="F352" s="150"/>
      <c r="G352" s="318"/>
      <c r="H352" s="318"/>
      <c r="I352" s="151" t="s">
        <v>1160</v>
      </c>
      <c r="J352" s="151"/>
      <c r="K352" s="151"/>
      <c r="L352" s="151"/>
      <c r="M352" s="151"/>
      <c r="N352" s="151" t="s">
        <v>1160</v>
      </c>
      <c r="O352" s="151" t="s">
        <v>1160</v>
      </c>
      <c r="P352" s="257"/>
      <c r="Q352" s="151"/>
      <c r="R352" s="153"/>
      <c r="S352" s="280"/>
    </row>
    <row r="353" spans="1:19" x14ac:dyDescent="0.2">
      <c r="A353" s="313"/>
      <c r="B353" s="132" t="s">
        <v>2054</v>
      </c>
      <c r="C353" s="133" t="s">
        <v>2055</v>
      </c>
      <c r="D353" s="134" t="s">
        <v>2056</v>
      </c>
      <c r="E353" s="135" t="s">
        <v>2057</v>
      </c>
      <c r="F353" s="136" t="s">
        <v>682</v>
      </c>
      <c r="G353" s="124">
        <v>158</v>
      </c>
      <c r="H353" s="124">
        <f>ROUND(ROUND(G353*4.8,2),0)</f>
        <v>758</v>
      </c>
      <c r="I353" s="137" t="s">
        <v>2743</v>
      </c>
      <c r="J353" s="137" t="s">
        <v>229</v>
      </c>
      <c r="K353" s="137" t="s">
        <v>3</v>
      </c>
      <c r="L353" s="138">
        <v>3919908099</v>
      </c>
      <c r="M353" s="137" t="s">
        <v>666</v>
      </c>
      <c r="N353" s="138">
        <v>9</v>
      </c>
      <c r="O353" s="138" t="s">
        <v>1294</v>
      </c>
      <c r="P353" s="256"/>
      <c r="Q353" s="137" t="s">
        <v>600</v>
      </c>
      <c r="R353" s="209"/>
      <c r="S353" s="160" t="s">
        <v>2058</v>
      </c>
    </row>
    <row r="354" spans="1:19" x14ac:dyDescent="0.2">
      <c r="A354" s="313"/>
      <c r="B354" s="132" t="s">
        <v>2059</v>
      </c>
      <c r="C354" s="133" t="s">
        <v>725</v>
      </c>
      <c r="D354" s="134" t="s">
        <v>724</v>
      </c>
      <c r="E354" s="135" t="s">
        <v>2060</v>
      </c>
      <c r="F354" s="136" t="s">
        <v>682</v>
      </c>
      <c r="G354" s="124">
        <v>32.51</v>
      </c>
      <c r="H354" s="124">
        <f t="shared" ref="H354:H367" si="28">ROUND(ROUND(G354*4.8,2),0)</f>
        <v>156</v>
      </c>
      <c r="I354" s="137" t="s">
        <v>2743</v>
      </c>
      <c r="J354" s="137" t="s">
        <v>229</v>
      </c>
      <c r="K354" s="137" t="s">
        <v>3</v>
      </c>
      <c r="L354" s="138">
        <v>70060090</v>
      </c>
      <c r="M354" s="137" t="s">
        <v>666</v>
      </c>
      <c r="N354" s="138">
        <v>131</v>
      </c>
      <c r="O354" s="138" t="s">
        <v>1398</v>
      </c>
      <c r="P354" s="158"/>
      <c r="Q354" s="137"/>
      <c r="R354" s="209"/>
      <c r="S354" s="160">
        <v>8717332252374</v>
      </c>
    </row>
    <row r="355" spans="1:19" x14ac:dyDescent="0.2">
      <c r="A355" s="313"/>
      <c r="B355" s="132" t="s">
        <v>2061</v>
      </c>
      <c r="C355" s="133" t="s">
        <v>2062</v>
      </c>
      <c r="D355" s="134" t="s">
        <v>2063</v>
      </c>
      <c r="E355" s="135" t="s">
        <v>2064</v>
      </c>
      <c r="F355" s="136" t="s">
        <v>682</v>
      </c>
      <c r="G355" s="124">
        <v>24.11</v>
      </c>
      <c r="H355" s="124">
        <f t="shared" si="28"/>
        <v>116</v>
      </c>
      <c r="I355" s="137" t="s">
        <v>2743</v>
      </c>
      <c r="J355" s="137" t="s">
        <v>229</v>
      </c>
      <c r="K355" s="137" t="s">
        <v>3</v>
      </c>
      <c r="L355" s="138">
        <v>70060090</v>
      </c>
      <c r="M355" s="137" t="s">
        <v>667</v>
      </c>
      <c r="N355" s="138">
        <v>12</v>
      </c>
      <c r="O355" s="138" t="s">
        <v>1423</v>
      </c>
      <c r="P355" s="158"/>
      <c r="Q355" s="137" t="s">
        <v>600</v>
      </c>
      <c r="R355" s="209"/>
      <c r="S355" s="160">
        <v>8717332003518</v>
      </c>
    </row>
    <row r="356" spans="1:19" x14ac:dyDescent="0.2">
      <c r="A356" s="313"/>
      <c r="B356" s="132" t="s">
        <v>2065</v>
      </c>
      <c r="C356" s="133" t="s">
        <v>2066</v>
      </c>
      <c r="D356" s="134" t="s">
        <v>2067</v>
      </c>
      <c r="E356" s="135" t="s">
        <v>2068</v>
      </c>
      <c r="F356" s="136" t="s">
        <v>682</v>
      </c>
      <c r="G356" s="124">
        <v>19.04</v>
      </c>
      <c r="H356" s="124">
        <f t="shared" si="28"/>
        <v>91</v>
      </c>
      <c r="I356" s="137" t="s">
        <v>2743</v>
      </c>
      <c r="J356" s="137" t="s">
        <v>229</v>
      </c>
      <c r="K356" s="137" t="s">
        <v>3</v>
      </c>
      <c r="L356" s="138">
        <v>7610909000</v>
      </c>
      <c r="M356" s="137" t="s">
        <v>666</v>
      </c>
      <c r="N356" s="138">
        <v>12</v>
      </c>
      <c r="O356" s="138" t="s">
        <v>1465</v>
      </c>
      <c r="P356" s="158"/>
      <c r="Q356" s="137" t="s">
        <v>600</v>
      </c>
      <c r="R356" s="209"/>
      <c r="S356" s="160">
        <v>8717332019700</v>
      </c>
    </row>
    <row r="357" spans="1:19" x14ac:dyDescent="0.2">
      <c r="A357" s="313"/>
      <c r="B357" s="373" t="s">
        <v>2069</v>
      </c>
      <c r="C357" s="367" t="s">
        <v>270</v>
      </c>
      <c r="D357" s="366" t="s">
        <v>269</v>
      </c>
      <c r="E357" s="417" t="s">
        <v>2070</v>
      </c>
      <c r="F357" s="418" t="s">
        <v>682</v>
      </c>
      <c r="G357" s="309">
        <v>1.72</v>
      </c>
      <c r="H357" s="309">
        <f>ROUND(ROUND(G357*4.8*1.05,2),0)</f>
        <v>9</v>
      </c>
      <c r="I357" s="413" t="s">
        <v>2743</v>
      </c>
      <c r="J357" s="413" t="s">
        <v>229</v>
      </c>
      <c r="K357" s="413" t="s">
        <v>3</v>
      </c>
      <c r="L357" s="414">
        <v>85319010</v>
      </c>
      <c r="M357" s="415" t="s">
        <v>626</v>
      </c>
      <c r="N357" s="403">
        <v>401</v>
      </c>
      <c r="O357" s="403" t="s">
        <v>1465</v>
      </c>
      <c r="P357" s="416"/>
      <c r="Q357" s="415" t="s">
        <v>600</v>
      </c>
      <c r="R357" s="415"/>
      <c r="S357" s="407">
        <v>8717332022724</v>
      </c>
    </row>
    <row r="358" spans="1:19" x14ac:dyDescent="0.2">
      <c r="A358" s="313"/>
      <c r="B358" s="132" t="s">
        <v>2071</v>
      </c>
      <c r="C358" s="133" t="s">
        <v>2072</v>
      </c>
      <c r="D358" s="134" t="s">
        <v>2073</v>
      </c>
      <c r="E358" s="135" t="s">
        <v>2074</v>
      </c>
      <c r="F358" s="136" t="s">
        <v>682</v>
      </c>
      <c r="G358" s="124">
        <v>15</v>
      </c>
      <c r="H358" s="124">
        <f t="shared" si="28"/>
        <v>72</v>
      </c>
      <c r="I358" s="137" t="s">
        <v>2743</v>
      </c>
      <c r="J358" s="137" t="s">
        <v>229</v>
      </c>
      <c r="K358" s="137" t="s">
        <v>3</v>
      </c>
      <c r="L358" s="138">
        <v>3926909790</v>
      </c>
      <c r="M358" s="137" t="s">
        <v>666</v>
      </c>
      <c r="N358" s="138">
        <v>103</v>
      </c>
      <c r="O358" s="138" t="s">
        <v>1715</v>
      </c>
      <c r="P358" s="256"/>
      <c r="Q358" s="137" t="s">
        <v>600</v>
      </c>
      <c r="R358" s="209"/>
      <c r="S358" s="160">
        <v>871733209655</v>
      </c>
    </row>
    <row r="359" spans="1:19" ht="16.5" x14ac:dyDescent="0.2">
      <c r="A359" s="313"/>
      <c r="B359" s="221" t="s">
        <v>2075</v>
      </c>
      <c r="C359" s="135" t="s">
        <v>2076</v>
      </c>
      <c r="D359" s="158" t="s">
        <v>2077</v>
      </c>
      <c r="E359" s="226" t="s">
        <v>2078</v>
      </c>
      <c r="F359" s="170" t="s">
        <v>682</v>
      </c>
      <c r="G359" s="124">
        <v>13.15</v>
      </c>
      <c r="H359" s="124">
        <f t="shared" si="28"/>
        <v>63</v>
      </c>
      <c r="I359" s="137" t="s">
        <v>2743</v>
      </c>
      <c r="J359" s="137" t="s">
        <v>229</v>
      </c>
      <c r="K359" s="137" t="s">
        <v>3</v>
      </c>
      <c r="L359" s="224">
        <v>3919101990</v>
      </c>
      <c r="M359" s="209" t="s">
        <v>666</v>
      </c>
      <c r="N359" s="138">
        <v>22</v>
      </c>
      <c r="O359" s="138" t="s">
        <v>2079</v>
      </c>
      <c r="P359" s="288" t="s">
        <v>2671</v>
      </c>
      <c r="Q359" s="209" t="s">
        <v>600</v>
      </c>
      <c r="R359" s="209"/>
      <c r="S359" s="160">
        <v>8717332003501</v>
      </c>
    </row>
    <row r="360" spans="1:19" x14ac:dyDescent="0.2">
      <c r="A360" s="313"/>
      <c r="B360" s="221" t="s">
        <v>2080</v>
      </c>
      <c r="C360" s="135" t="s">
        <v>1008</v>
      </c>
      <c r="D360" s="158" t="s">
        <v>1009</v>
      </c>
      <c r="E360" s="226" t="s">
        <v>2081</v>
      </c>
      <c r="F360" s="170" t="s">
        <v>682</v>
      </c>
      <c r="G360" s="124">
        <v>28.87</v>
      </c>
      <c r="H360" s="124">
        <f t="shared" si="28"/>
        <v>139</v>
      </c>
      <c r="I360" s="137" t="s">
        <v>2743</v>
      </c>
      <c r="J360" s="137" t="s">
        <v>229</v>
      </c>
      <c r="K360" s="137" t="s">
        <v>3</v>
      </c>
      <c r="L360" s="224">
        <v>3926909790</v>
      </c>
      <c r="M360" s="209" t="s">
        <v>626</v>
      </c>
      <c r="N360" s="138">
        <v>8</v>
      </c>
      <c r="O360" s="138" t="s">
        <v>2082</v>
      </c>
      <c r="P360" s="288" t="s">
        <v>2672</v>
      </c>
      <c r="Q360" s="209"/>
      <c r="R360" s="209"/>
      <c r="S360" s="160">
        <v>8717332324859</v>
      </c>
    </row>
    <row r="361" spans="1:19" x14ac:dyDescent="0.2">
      <c r="A361" s="313"/>
      <c r="B361" s="221" t="s">
        <v>2083</v>
      </c>
      <c r="C361" s="135" t="s">
        <v>2084</v>
      </c>
      <c r="D361" s="158" t="s">
        <v>2085</v>
      </c>
      <c r="E361" s="226" t="s">
        <v>2086</v>
      </c>
      <c r="F361" s="170" t="s">
        <v>682</v>
      </c>
      <c r="G361" s="124">
        <v>28.87</v>
      </c>
      <c r="H361" s="124">
        <f t="shared" si="28"/>
        <v>139</v>
      </c>
      <c r="I361" s="137" t="s">
        <v>2743</v>
      </c>
      <c r="J361" s="137" t="s">
        <v>229</v>
      </c>
      <c r="K361" s="137" t="s">
        <v>229</v>
      </c>
      <c r="L361" s="224">
        <v>3926909790</v>
      </c>
      <c r="M361" s="209" t="s">
        <v>626</v>
      </c>
      <c r="N361" s="138">
        <v>0</v>
      </c>
      <c r="O361" s="138" t="s">
        <v>1952</v>
      </c>
      <c r="P361" s="288" t="s">
        <v>2672</v>
      </c>
      <c r="Q361" s="209"/>
      <c r="R361" s="209"/>
      <c r="S361" s="160">
        <v>8717332324866</v>
      </c>
    </row>
    <row r="362" spans="1:19" x14ac:dyDescent="0.2">
      <c r="A362" s="313"/>
      <c r="B362" s="221" t="s">
        <v>2087</v>
      </c>
      <c r="C362" s="135" t="s">
        <v>2088</v>
      </c>
      <c r="D362" s="158" t="s">
        <v>2089</v>
      </c>
      <c r="E362" s="226" t="s">
        <v>2090</v>
      </c>
      <c r="F362" s="170" t="s">
        <v>682</v>
      </c>
      <c r="G362" s="124">
        <v>12.43</v>
      </c>
      <c r="H362" s="124">
        <f t="shared" si="28"/>
        <v>60</v>
      </c>
      <c r="I362" s="137" t="s">
        <v>2743</v>
      </c>
      <c r="J362" s="137" t="s">
        <v>229</v>
      </c>
      <c r="K362" s="137" t="s">
        <v>229</v>
      </c>
      <c r="L362" s="224">
        <v>3926909790</v>
      </c>
      <c r="M362" s="209" t="s">
        <v>626</v>
      </c>
      <c r="N362" s="138">
        <v>0</v>
      </c>
      <c r="O362" s="138" t="s">
        <v>1417</v>
      </c>
      <c r="P362" s="288"/>
      <c r="Q362" s="209"/>
      <c r="R362" s="209"/>
      <c r="S362" s="160" t="s">
        <v>2091</v>
      </c>
    </row>
    <row r="363" spans="1:19" x14ac:dyDescent="0.2">
      <c r="A363" s="313"/>
      <c r="B363" s="132" t="s">
        <v>2092</v>
      </c>
      <c r="C363" s="133" t="s">
        <v>1011</v>
      </c>
      <c r="D363" s="134" t="s">
        <v>1013</v>
      </c>
      <c r="E363" s="135" t="s">
        <v>2093</v>
      </c>
      <c r="F363" s="136" t="s">
        <v>682</v>
      </c>
      <c r="G363" s="124">
        <v>48</v>
      </c>
      <c r="H363" s="124">
        <f t="shared" si="28"/>
        <v>230</v>
      </c>
      <c r="I363" s="137" t="s">
        <v>2743</v>
      </c>
      <c r="J363" s="137" t="s">
        <v>229</v>
      </c>
      <c r="K363" s="137" t="s">
        <v>3</v>
      </c>
      <c r="L363" s="138">
        <v>70060090</v>
      </c>
      <c r="M363" s="137" t="s">
        <v>626</v>
      </c>
      <c r="N363" s="138">
        <v>16</v>
      </c>
      <c r="O363" s="138" t="s">
        <v>1294</v>
      </c>
      <c r="P363" s="256" t="s">
        <v>2673</v>
      </c>
      <c r="Q363" s="137"/>
      <c r="R363" s="209"/>
      <c r="S363" s="160" t="s">
        <v>2094</v>
      </c>
    </row>
    <row r="364" spans="1:19" x14ac:dyDescent="0.2">
      <c r="A364" s="313"/>
      <c r="B364" s="221" t="s">
        <v>2095</v>
      </c>
      <c r="C364" s="135" t="s">
        <v>2096</v>
      </c>
      <c r="D364" s="158" t="s">
        <v>2097</v>
      </c>
      <c r="E364" s="226" t="s">
        <v>2098</v>
      </c>
      <c r="F364" s="170" t="s">
        <v>682</v>
      </c>
      <c r="G364" s="124">
        <v>12.43</v>
      </c>
      <c r="H364" s="124">
        <f t="shared" si="28"/>
        <v>60</v>
      </c>
      <c r="I364" s="137" t="s">
        <v>2743</v>
      </c>
      <c r="J364" s="137" t="s">
        <v>229</v>
      </c>
      <c r="K364" s="137" t="s">
        <v>229</v>
      </c>
      <c r="L364" s="224">
        <v>3926909790</v>
      </c>
      <c r="M364" s="209" t="s">
        <v>626</v>
      </c>
      <c r="N364" s="138">
        <v>0</v>
      </c>
      <c r="O364" s="138" t="s">
        <v>2099</v>
      </c>
      <c r="P364" s="288"/>
      <c r="Q364" s="209"/>
      <c r="R364" s="209"/>
      <c r="S364" s="160" t="s">
        <v>2100</v>
      </c>
    </row>
    <row r="365" spans="1:19" x14ac:dyDescent="0.2">
      <c r="A365" s="313"/>
      <c r="B365" s="221" t="s">
        <v>2101</v>
      </c>
      <c r="C365" s="135" t="s">
        <v>1015</v>
      </c>
      <c r="D365" s="158" t="s">
        <v>1019</v>
      </c>
      <c r="E365" s="226" t="s">
        <v>2102</v>
      </c>
      <c r="F365" s="170" t="s">
        <v>682</v>
      </c>
      <c r="G365" s="124">
        <v>1.19</v>
      </c>
      <c r="H365" s="124">
        <f t="shared" si="28"/>
        <v>6</v>
      </c>
      <c r="I365" s="137" t="s">
        <v>2743</v>
      </c>
      <c r="J365" s="137" t="s">
        <v>229</v>
      </c>
      <c r="K365" s="137" t="s">
        <v>3</v>
      </c>
      <c r="L365" s="224">
        <v>3926909790</v>
      </c>
      <c r="M365" s="209" t="s">
        <v>626</v>
      </c>
      <c r="N365" s="138">
        <v>440</v>
      </c>
      <c r="O365" s="138" t="s">
        <v>1340</v>
      </c>
      <c r="P365" s="288"/>
      <c r="Q365" s="209"/>
      <c r="R365" s="209"/>
      <c r="S365" s="160" t="s">
        <v>2103</v>
      </c>
    </row>
    <row r="366" spans="1:19" ht="16.5" x14ac:dyDescent="0.2">
      <c r="A366" s="313"/>
      <c r="B366" s="221" t="s">
        <v>2104</v>
      </c>
      <c r="C366" s="135" t="s">
        <v>1017</v>
      </c>
      <c r="D366" s="158" t="s">
        <v>1020</v>
      </c>
      <c r="E366" s="226" t="s">
        <v>2105</v>
      </c>
      <c r="F366" s="170" t="s">
        <v>682</v>
      </c>
      <c r="G366" s="124">
        <v>17.54</v>
      </c>
      <c r="H366" s="124">
        <f t="shared" si="28"/>
        <v>84</v>
      </c>
      <c r="I366" s="137" t="s">
        <v>2743</v>
      </c>
      <c r="J366" s="137" t="s">
        <v>229</v>
      </c>
      <c r="K366" s="137" t="s">
        <v>3</v>
      </c>
      <c r="L366" s="224">
        <v>3926909790</v>
      </c>
      <c r="M366" s="209" t="s">
        <v>626</v>
      </c>
      <c r="N366" s="138">
        <v>124</v>
      </c>
      <c r="O366" s="138" t="s">
        <v>1513</v>
      </c>
      <c r="P366" s="288" t="s">
        <v>2673</v>
      </c>
      <c r="Q366" s="209"/>
      <c r="R366" s="209"/>
      <c r="S366" s="160" t="s">
        <v>2106</v>
      </c>
    </row>
    <row r="367" spans="1:19" s="323" customFormat="1" ht="17.25" thickBot="1" x14ac:dyDescent="0.25">
      <c r="A367" s="313"/>
      <c r="B367" s="132" t="s">
        <v>2107</v>
      </c>
      <c r="C367" s="132" t="s">
        <v>2108</v>
      </c>
      <c r="D367" s="134" t="s">
        <v>2109</v>
      </c>
      <c r="E367" s="156" t="s">
        <v>2110</v>
      </c>
      <c r="F367" s="136" t="s">
        <v>682</v>
      </c>
      <c r="G367" s="124">
        <v>26.31</v>
      </c>
      <c r="H367" s="124">
        <f t="shared" si="28"/>
        <v>126</v>
      </c>
      <c r="I367" s="171" t="s">
        <v>2743</v>
      </c>
      <c r="J367" s="171" t="s">
        <v>229</v>
      </c>
      <c r="K367" s="137" t="s">
        <v>229</v>
      </c>
      <c r="L367" s="138">
        <v>8309909090</v>
      </c>
      <c r="M367" s="171" t="s">
        <v>626</v>
      </c>
      <c r="N367" s="181">
        <v>0</v>
      </c>
      <c r="O367" s="181" t="s">
        <v>1736</v>
      </c>
      <c r="P367" s="288" t="s">
        <v>2674</v>
      </c>
      <c r="Q367" s="171"/>
      <c r="R367" s="209"/>
      <c r="S367" s="160">
        <v>8717332325252</v>
      </c>
    </row>
    <row r="368" spans="1:19" ht="13.5" thickBot="1" x14ac:dyDescent="0.25">
      <c r="A368" s="313"/>
      <c r="B368" s="392" t="s">
        <v>2111</v>
      </c>
      <c r="C368" s="393"/>
      <c r="D368" s="393" t="s">
        <v>1160</v>
      </c>
      <c r="E368" s="393"/>
      <c r="F368" s="394"/>
      <c r="G368" s="395"/>
      <c r="H368" s="395"/>
      <c r="I368" s="396" t="s">
        <v>1160</v>
      </c>
      <c r="J368" s="396"/>
      <c r="K368" s="396"/>
      <c r="L368" s="396"/>
      <c r="M368" s="396"/>
      <c r="N368" s="396" t="s">
        <v>1160</v>
      </c>
      <c r="O368" s="396" t="s">
        <v>1160</v>
      </c>
      <c r="P368" s="393"/>
      <c r="Q368" s="397"/>
      <c r="R368" s="397"/>
      <c r="S368" s="398"/>
    </row>
    <row r="369" spans="1:19" x14ac:dyDescent="0.2">
      <c r="A369" s="313"/>
      <c r="B369" s="147" t="s">
        <v>2744</v>
      </c>
      <c r="C369" s="148"/>
      <c r="D369" s="149" t="s">
        <v>1160</v>
      </c>
      <c r="E369" s="148"/>
      <c r="F369" s="150"/>
      <c r="G369" s="318"/>
      <c r="H369" s="318"/>
      <c r="I369" s="151" t="s">
        <v>1160</v>
      </c>
      <c r="J369" s="151"/>
      <c r="K369" s="151"/>
      <c r="L369" s="151"/>
      <c r="M369" s="151"/>
      <c r="N369" s="151" t="s">
        <v>1160</v>
      </c>
      <c r="O369" s="151" t="s">
        <v>1160</v>
      </c>
      <c r="P369" s="257"/>
      <c r="Q369" s="153"/>
      <c r="R369" s="154"/>
      <c r="S369" s="280"/>
    </row>
    <row r="370" spans="1:19" x14ac:dyDescent="0.2">
      <c r="A370" s="316">
        <v>45698</v>
      </c>
      <c r="B370" s="399" t="s">
        <v>2745</v>
      </c>
      <c r="C370" s="226" t="s">
        <v>2746</v>
      </c>
      <c r="D370" s="400" t="s">
        <v>2747</v>
      </c>
      <c r="E370" s="226" t="s">
        <v>2748</v>
      </c>
      <c r="F370" s="136" t="s">
        <v>682</v>
      </c>
      <c r="G370" s="401">
        <v>218.75</v>
      </c>
      <c r="H370" s="401">
        <f>ROUND(ROUND(G370*4.8,2),0)</f>
        <v>1050</v>
      </c>
      <c r="I370" s="136" t="s">
        <v>2743</v>
      </c>
      <c r="J370" s="136" t="s">
        <v>229</v>
      </c>
      <c r="K370" s="136" t="s">
        <v>3</v>
      </c>
      <c r="L370" s="136">
        <v>85371098</v>
      </c>
      <c r="M370" s="136" t="s">
        <v>625</v>
      </c>
      <c r="N370" s="136"/>
      <c r="O370" s="136" t="s">
        <v>2749</v>
      </c>
      <c r="P370" s="288"/>
      <c r="Q370" s="136" t="s">
        <v>1118</v>
      </c>
      <c r="R370" s="209"/>
      <c r="S370" s="160">
        <v>4060039153524</v>
      </c>
    </row>
    <row r="371" spans="1:19" x14ac:dyDescent="0.2">
      <c r="A371" s="316">
        <v>45698</v>
      </c>
      <c r="B371" s="399" t="s">
        <v>2750</v>
      </c>
      <c r="C371" s="226" t="s">
        <v>2751</v>
      </c>
      <c r="D371" s="400" t="s">
        <v>2752</v>
      </c>
      <c r="E371" s="226" t="s">
        <v>2753</v>
      </c>
      <c r="F371" s="136" t="s">
        <v>682</v>
      </c>
      <c r="G371" s="401">
        <v>46.88</v>
      </c>
      <c r="H371" s="401">
        <f t="shared" ref="H371:H373" si="29">ROUND(ROUND(G371*4.8,2),0)</f>
        <v>225</v>
      </c>
      <c r="I371" s="136" t="s">
        <v>2743</v>
      </c>
      <c r="J371" s="136" t="s">
        <v>229</v>
      </c>
      <c r="K371" s="136" t="s">
        <v>3</v>
      </c>
      <c r="L371" s="136">
        <v>39269097</v>
      </c>
      <c r="M371" s="136" t="s">
        <v>625</v>
      </c>
      <c r="N371" s="136"/>
      <c r="O371" s="136" t="s">
        <v>2754</v>
      </c>
      <c r="P371" s="288"/>
      <c r="Q371" s="136" t="s">
        <v>1118</v>
      </c>
      <c r="R371" s="209"/>
      <c r="S371" s="160">
        <v>4060039153531</v>
      </c>
    </row>
    <row r="372" spans="1:19" x14ac:dyDescent="0.2">
      <c r="A372" s="316">
        <v>45698</v>
      </c>
      <c r="B372" s="399" t="s">
        <v>2755</v>
      </c>
      <c r="C372" s="226" t="s">
        <v>2756</v>
      </c>
      <c r="D372" s="400" t="s">
        <v>2757</v>
      </c>
      <c r="E372" s="226" t="s">
        <v>2758</v>
      </c>
      <c r="F372" s="136" t="s">
        <v>682</v>
      </c>
      <c r="G372" s="401">
        <v>18.75</v>
      </c>
      <c r="H372" s="401">
        <f t="shared" si="29"/>
        <v>90</v>
      </c>
      <c r="I372" s="136" t="s">
        <v>2743</v>
      </c>
      <c r="J372" s="136" t="s">
        <v>229</v>
      </c>
      <c r="K372" s="136" t="s">
        <v>3</v>
      </c>
      <c r="L372" s="136">
        <v>39269097</v>
      </c>
      <c r="M372" s="136" t="s">
        <v>625</v>
      </c>
      <c r="N372" s="136"/>
      <c r="O372" s="136" t="s">
        <v>2759</v>
      </c>
      <c r="P372" s="288" t="s">
        <v>2760</v>
      </c>
      <c r="Q372" s="136" t="s">
        <v>1118</v>
      </c>
      <c r="R372" s="209"/>
      <c r="S372" s="160">
        <v>4060039153548</v>
      </c>
    </row>
    <row r="373" spans="1:19" x14ac:dyDescent="0.2">
      <c r="A373" s="316">
        <v>45698</v>
      </c>
      <c r="B373" s="399" t="s">
        <v>2761</v>
      </c>
      <c r="C373" s="226" t="s">
        <v>2762</v>
      </c>
      <c r="D373" s="400" t="s">
        <v>2763</v>
      </c>
      <c r="E373" s="226" t="s">
        <v>2764</v>
      </c>
      <c r="F373" s="136" t="s">
        <v>682</v>
      </c>
      <c r="G373" s="401">
        <v>31.25</v>
      </c>
      <c r="H373" s="401">
        <f t="shared" si="29"/>
        <v>150</v>
      </c>
      <c r="I373" s="136" t="s">
        <v>2743</v>
      </c>
      <c r="J373" s="136" t="s">
        <v>229</v>
      </c>
      <c r="K373" s="136" t="s">
        <v>3</v>
      </c>
      <c r="L373" s="136">
        <v>85444290</v>
      </c>
      <c r="M373" s="136" t="s">
        <v>625</v>
      </c>
      <c r="N373" s="136"/>
      <c r="O373" s="136" t="s">
        <v>2765</v>
      </c>
      <c r="P373" s="288" t="s">
        <v>2766</v>
      </c>
      <c r="Q373" s="136" t="s">
        <v>1118</v>
      </c>
      <c r="R373" s="209"/>
      <c r="S373" s="160">
        <v>4060039153555</v>
      </c>
    </row>
    <row r="374" spans="1:19" x14ac:dyDescent="0.2">
      <c r="A374" s="313"/>
      <c r="B374" s="147" t="s">
        <v>2112</v>
      </c>
      <c r="C374" s="148"/>
      <c r="D374" s="149" t="s">
        <v>1160</v>
      </c>
      <c r="E374" s="148"/>
      <c r="F374" s="150"/>
      <c r="G374" s="318"/>
      <c r="H374" s="318"/>
      <c r="I374" s="151" t="s">
        <v>1160</v>
      </c>
      <c r="J374" s="151"/>
      <c r="K374" s="151"/>
      <c r="L374" s="151"/>
      <c r="M374" s="151"/>
      <c r="N374" s="151" t="s">
        <v>1160</v>
      </c>
      <c r="O374" s="151" t="s">
        <v>1160</v>
      </c>
      <c r="P374" s="257"/>
      <c r="Q374" s="153"/>
      <c r="R374" s="154"/>
      <c r="S374" s="280"/>
    </row>
    <row r="375" spans="1:19" x14ac:dyDescent="0.2">
      <c r="A375" s="313"/>
      <c r="B375" s="132" t="s">
        <v>2113</v>
      </c>
      <c r="C375" s="132" t="s">
        <v>2114</v>
      </c>
      <c r="D375" s="134" t="s">
        <v>2115</v>
      </c>
      <c r="E375" s="156" t="s">
        <v>2116</v>
      </c>
      <c r="F375" s="136" t="s">
        <v>682</v>
      </c>
      <c r="G375" s="124">
        <v>218.4</v>
      </c>
      <c r="H375" s="124">
        <f>ROUND(ROUND(G375*4.8,2),0)</f>
        <v>1048</v>
      </c>
      <c r="I375" s="125" t="s">
        <v>2718</v>
      </c>
      <c r="J375" s="171" t="s">
        <v>229</v>
      </c>
      <c r="K375" s="171" t="s">
        <v>3</v>
      </c>
      <c r="L375" s="138">
        <v>8517620000</v>
      </c>
      <c r="M375" s="171" t="s">
        <v>626</v>
      </c>
      <c r="N375" s="181">
        <v>20</v>
      </c>
      <c r="O375" s="181" t="s">
        <v>2117</v>
      </c>
      <c r="P375" s="295"/>
      <c r="Q375" s="171"/>
      <c r="R375" s="204"/>
      <c r="S375" s="160">
        <v>8717332288403</v>
      </c>
    </row>
    <row r="376" spans="1:19" x14ac:dyDescent="0.2">
      <c r="A376" s="313"/>
      <c r="B376" s="132" t="s">
        <v>2118</v>
      </c>
      <c r="C376" s="132" t="s">
        <v>2119</v>
      </c>
      <c r="D376" s="134" t="s">
        <v>2120</v>
      </c>
      <c r="E376" s="156" t="s">
        <v>2121</v>
      </c>
      <c r="F376" s="136" t="s">
        <v>682</v>
      </c>
      <c r="G376" s="124">
        <v>103.81</v>
      </c>
      <c r="H376" s="124">
        <f t="shared" ref="H376:H397" si="30">ROUND(ROUND(G376*4.8,2),0)</f>
        <v>498</v>
      </c>
      <c r="I376" s="125" t="s">
        <v>2718</v>
      </c>
      <c r="J376" s="171" t="s">
        <v>229</v>
      </c>
      <c r="K376" s="171" t="s">
        <v>3</v>
      </c>
      <c r="L376" s="138">
        <v>8517620000</v>
      </c>
      <c r="M376" s="171" t="s">
        <v>626</v>
      </c>
      <c r="N376" s="181">
        <v>532</v>
      </c>
      <c r="O376" s="181" t="s">
        <v>2122</v>
      </c>
      <c r="P376" s="295"/>
      <c r="Q376" s="171"/>
      <c r="R376" s="204"/>
      <c r="S376" s="160">
        <v>8717332288427</v>
      </c>
    </row>
    <row r="377" spans="1:19" x14ac:dyDescent="0.2">
      <c r="A377" s="313"/>
      <c r="B377" s="132" t="s">
        <v>2123</v>
      </c>
      <c r="C377" s="132" t="s">
        <v>2124</v>
      </c>
      <c r="D377" s="134" t="s">
        <v>2125</v>
      </c>
      <c r="E377" s="156" t="s">
        <v>2126</v>
      </c>
      <c r="F377" s="136" t="s">
        <v>682</v>
      </c>
      <c r="G377" s="124">
        <v>128.24</v>
      </c>
      <c r="H377" s="124">
        <f t="shared" si="30"/>
        <v>616</v>
      </c>
      <c r="I377" s="125" t="s">
        <v>2718</v>
      </c>
      <c r="J377" s="171" t="s">
        <v>229</v>
      </c>
      <c r="K377" s="171" t="s">
        <v>3</v>
      </c>
      <c r="L377" s="138">
        <v>8517620000</v>
      </c>
      <c r="M377" s="171" t="s">
        <v>626</v>
      </c>
      <c r="N377" s="181">
        <v>122</v>
      </c>
      <c r="O377" s="181" t="s">
        <v>2127</v>
      </c>
      <c r="P377" s="295"/>
      <c r="Q377" s="171"/>
      <c r="R377" s="204"/>
      <c r="S377" s="160">
        <v>8717332288410</v>
      </c>
    </row>
    <row r="378" spans="1:19" ht="16.5" x14ac:dyDescent="0.2">
      <c r="A378" s="313"/>
      <c r="B378" s="132" t="s">
        <v>2128</v>
      </c>
      <c r="C378" s="132" t="s">
        <v>305</v>
      </c>
      <c r="D378" s="134" t="s">
        <v>304</v>
      </c>
      <c r="E378" s="156" t="s">
        <v>2129</v>
      </c>
      <c r="F378" s="136" t="s">
        <v>682</v>
      </c>
      <c r="G378" s="124">
        <v>186.04</v>
      </c>
      <c r="H378" s="124">
        <f t="shared" si="30"/>
        <v>893</v>
      </c>
      <c r="I378" s="125" t="s">
        <v>2718</v>
      </c>
      <c r="J378" s="171" t="s">
        <v>229</v>
      </c>
      <c r="K378" s="171" t="s">
        <v>3</v>
      </c>
      <c r="L378" s="138">
        <v>8536501999</v>
      </c>
      <c r="M378" s="171" t="s">
        <v>626</v>
      </c>
      <c r="N378" s="181">
        <v>169</v>
      </c>
      <c r="O378" s="181" t="s">
        <v>1155</v>
      </c>
      <c r="P378" s="295"/>
      <c r="Q378" s="171"/>
      <c r="R378" s="204"/>
      <c r="S378" s="160">
        <v>8717332349562</v>
      </c>
    </row>
    <row r="379" spans="1:19" x14ac:dyDescent="0.2">
      <c r="A379" s="313"/>
      <c r="B379" s="132" t="s">
        <v>2130</v>
      </c>
      <c r="C379" s="132" t="s">
        <v>299</v>
      </c>
      <c r="D379" s="134" t="s">
        <v>298</v>
      </c>
      <c r="E379" s="156" t="s">
        <v>2131</v>
      </c>
      <c r="F379" s="136" t="s">
        <v>682</v>
      </c>
      <c r="G379" s="124">
        <v>274.22000000000003</v>
      </c>
      <c r="H379" s="124">
        <f t="shared" si="30"/>
        <v>1316</v>
      </c>
      <c r="I379" s="125" t="s">
        <v>2718</v>
      </c>
      <c r="J379" s="171" t="s">
        <v>229</v>
      </c>
      <c r="K379" s="181">
        <v>1</v>
      </c>
      <c r="L379" s="138">
        <v>8517620000</v>
      </c>
      <c r="M379" s="171" t="s">
        <v>626</v>
      </c>
      <c r="N379" s="181">
        <v>355</v>
      </c>
      <c r="O379" s="181" t="s">
        <v>2132</v>
      </c>
      <c r="P379" s="295"/>
      <c r="Q379" s="171"/>
      <c r="R379" s="204"/>
      <c r="S379" s="160">
        <v>8717332288359</v>
      </c>
    </row>
    <row r="380" spans="1:19" x14ac:dyDescent="0.2">
      <c r="A380" s="313"/>
      <c r="B380" s="132" t="s">
        <v>2133</v>
      </c>
      <c r="C380" s="132" t="s">
        <v>302</v>
      </c>
      <c r="D380" s="134" t="s">
        <v>301</v>
      </c>
      <c r="E380" s="156" t="s">
        <v>2134</v>
      </c>
      <c r="F380" s="136" t="s">
        <v>682</v>
      </c>
      <c r="G380" s="124">
        <v>218.4</v>
      </c>
      <c r="H380" s="124">
        <f t="shared" si="30"/>
        <v>1048</v>
      </c>
      <c r="I380" s="125" t="s">
        <v>2718</v>
      </c>
      <c r="J380" s="171" t="s">
        <v>229</v>
      </c>
      <c r="K380" s="181">
        <v>1</v>
      </c>
      <c r="L380" s="138">
        <v>8517620000</v>
      </c>
      <c r="M380" s="171" t="s">
        <v>626</v>
      </c>
      <c r="N380" s="181">
        <v>498</v>
      </c>
      <c r="O380" s="181" t="s">
        <v>1801</v>
      </c>
      <c r="P380" s="295"/>
      <c r="Q380" s="171"/>
      <c r="R380" s="204"/>
      <c r="S380" s="160">
        <v>8717332288373</v>
      </c>
    </row>
    <row r="381" spans="1:19" x14ac:dyDescent="0.2">
      <c r="A381" s="316">
        <v>45698</v>
      </c>
      <c r="B381" s="132" t="s">
        <v>2135</v>
      </c>
      <c r="C381" s="132" t="s">
        <v>274</v>
      </c>
      <c r="D381" s="134" t="s">
        <v>273</v>
      </c>
      <c r="E381" s="156" t="s">
        <v>2136</v>
      </c>
      <c r="F381" s="136" t="s">
        <v>682</v>
      </c>
      <c r="G381" s="401">
        <v>345</v>
      </c>
      <c r="H381" s="124">
        <f t="shared" si="30"/>
        <v>1656</v>
      </c>
      <c r="I381" s="125" t="s">
        <v>2718</v>
      </c>
      <c r="J381" s="171" t="s">
        <v>229</v>
      </c>
      <c r="K381" s="181">
        <v>1</v>
      </c>
      <c r="L381" s="138">
        <v>8517620000</v>
      </c>
      <c r="M381" s="171" t="s">
        <v>626</v>
      </c>
      <c r="N381" s="181">
        <v>256</v>
      </c>
      <c r="O381" s="181" t="s">
        <v>2137</v>
      </c>
      <c r="P381" s="295"/>
      <c r="Q381" s="171" t="s">
        <v>1118</v>
      </c>
      <c r="R381" s="361" t="s">
        <v>2731</v>
      </c>
      <c r="S381" s="160">
        <v>8717332099207</v>
      </c>
    </row>
    <row r="382" spans="1:19" x14ac:dyDescent="0.2">
      <c r="A382" s="316">
        <v>45698</v>
      </c>
      <c r="B382" s="132" t="s">
        <v>2138</v>
      </c>
      <c r="C382" s="132" t="s">
        <v>276</v>
      </c>
      <c r="D382" s="134" t="s">
        <v>275</v>
      </c>
      <c r="E382" s="156" t="s">
        <v>2139</v>
      </c>
      <c r="F382" s="136" t="s">
        <v>682</v>
      </c>
      <c r="G382" s="401">
        <v>285</v>
      </c>
      <c r="H382" s="124">
        <f t="shared" si="30"/>
        <v>1368</v>
      </c>
      <c r="I382" s="125" t="s">
        <v>2718</v>
      </c>
      <c r="J382" s="171" t="s">
        <v>229</v>
      </c>
      <c r="K382" s="171" t="s">
        <v>3</v>
      </c>
      <c r="L382" s="138">
        <v>8517620000</v>
      </c>
      <c r="M382" s="171" t="s">
        <v>626</v>
      </c>
      <c r="N382" s="181">
        <v>26</v>
      </c>
      <c r="O382" s="181" t="s">
        <v>2140</v>
      </c>
      <c r="P382" s="295"/>
      <c r="Q382" s="171" t="s">
        <v>1118</v>
      </c>
      <c r="R382" s="361" t="s">
        <v>2731</v>
      </c>
      <c r="S382" s="160">
        <v>8717332099221</v>
      </c>
    </row>
    <row r="383" spans="1:19" ht="16.5" x14ac:dyDescent="0.2">
      <c r="A383" s="313"/>
      <c r="B383" s="132" t="s">
        <v>2141</v>
      </c>
      <c r="C383" s="132" t="s">
        <v>278</v>
      </c>
      <c r="D383" s="134" t="s">
        <v>277</v>
      </c>
      <c r="E383" s="156" t="s">
        <v>2142</v>
      </c>
      <c r="F383" s="136" t="s">
        <v>682</v>
      </c>
      <c r="G383" s="124">
        <v>195.17</v>
      </c>
      <c r="H383" s="124">
        <f t="shared" si="30"/>
        <v>937</v>
      </c>
      <c r="I383" s="125" t="s">
        <v>2718</v>
      </c>
      <c r="J383" s="171" t="s">
        <v>229</v>
      </c>
      <c r="K383" s="181">
        <v>1</v>
      </c>
      <c r="L383" s="138">
        <v>8517620000</v>
      </c>
      <c r="M383" s="171" t="s">
        <v>626</v>
      </c>
      <c r="N383" s="181">
        <v>295</v>
      </c>
      <c r="O383" s="181" t="s">
        <v>2143</v>
      </c>
      <c r="P383" s="295"/>
      <c r="Q383" s="171" t="s">
        <v>1118</v>
      </c>
      <c r="R383" s="204"/>
      <c r="S383" s="160">
        <v>8717332099238</v>
      </c>
    </row>
    <row r="384" spans="1:19" ht="16.5" x14ac:dyDescent="0.2">
      <c r="A384" s="313"/>
      <c r="B384" s="132" t="s">
        <v>2144</v>
      </c>
      <c r="C384" s="132" t="s">
        <v>280</v>
      </c>
      <c r="D384" s="134" t="s">
        <v>279</v>
      </c>
      <c r="E384" s="156" t="s">
        <v>2145</v>
      </c>
      <c r="F384" s="136" t="s">
        <v>682</v>
      </c>
      <c r="G384" s="124">
        <v>177.41</v>
      </c>
      <c r="H384" s="124">
        <f t="shared" si="30"/>
        <v>852</v>
      </c>
      <c r="I384" s="125" t="s">
        <v>2718</v>
      </c>
      <c r="J384" s="171" t="s">
        <v>229</v>
      </c>
      <c r="K384" s="171" t="s">
        <v>3</v>
      </c>
      <c r="L384" s="138">
        <v>8517620000</v>
      </c>
      <c r="M384" s="171" t="s">
        <v>626</v>
      </c>
      <c r="N384" s="181">
        <v>108</v>
      </c>
      <c r="O384" s="181" t="s">
        <v>2146</v>
      </c>
      <c r="P384" s="351"/>
      <c r="Q384" s="171" t="s">
        <v>1118</v>
      </c>
      <c r="R384" s="204"/>
      <c r="S384" s="160">
        <v>8717332099252</v>
      </c>
    </row>
    <row r="385" spans="1:19" x14ac:dyDescent="0.2">
      <c r="A385" s="313"/>
      <c r="B385" s="132" t="s">
        <v>2147</v>
      </c>
      <c r="C385" s="132" t="s">
        <v>295</v>
      </c>
      <c r="D385" s="134" t="s">
        <v>294</v>
      </c>
      <c r="E385" s="156" t="s">
        <v>2148</v>
      </c>
      <c r="F385" s="136" t="s">
        <v>682</v>
      </c>
      <c r="G385" s="124">
        <v>177.41</v>
      </c>
      <c r="H385" s="124">
        <f t="shared" si="30"/>
        <v>852</v>
      </c>
      <c r="I385" s="125" t="s">
        <v>2718</v>
      </c>
      <c r="J385" s="171" t="s">
        <v>229</v>
      </c>
      <c r="K385" s="181">
        <v>1</v>
      </c>
      <c r="L385" s="138">
        <v>8517620000</v>
      </c>
      <c r="M385" s="171" t="s">
        <v>626</v>
      </c>
      <c r="N385" s="181">
        <v>187</v>
      </c>
      <c r="O385" s="181" t="s">
        <v>2149</v>
      </c>
      <c r="P385" s="295"/>
      <c r="Q385" s="171"/>
      <c r="R385" s="204"/>
      <c r="S385" s="160">
        <v>8717332250257</v>
      </c>
    </row>
    <row r="386" spans="1:19" x14ac:dyDescent="0.2">
      <c r="A386" s="313"/>
      <c r="B386" s="132" t="s">
        <v>2150</v>
      </c>
      <c r="C386" s="132" t="s">
        <v>297</v>
      </c>
      <c r="D386" s="134" t="s">
        <v>296</v>
      </c>
      <c r="E386" s="156" t="s">
        <v>2151</v>
      </c>
      <c r="F386" s="136" t="s">
        <v>682</v>
      </c>
      <c r="G386" s="124">
        <v>170.32</v>
      </c>
      <c r="H386" s="124">
        <f t="shared" si="30"/>
        <v>818</v>
      </c>
      <c r="I386" s="125" t="s">
        <v>2718</v>
      </c>
      <c r="J386" s="171" t="s">
        <v>229</v>
      </c>
      <c r="K386" s="171" t="s">
        <v>3</v>
      </c>
      <c r="L386" s="138">
        <v>8517620000</v>
      </c>
      <c r="M386" s="171" t="s">
        <v>626</v>
      </c>
      <c r="N386" s="181">
        <v>64</v>
      </c>
      <c r="O386" s="181" t="s">
        <v>2152</v>
      </c>
      <c r="P386" s="295"/>
      <c r="Q386" s="171"/>
      <c r="R386" s="204"/>
      <c r="S386" s="160">
        <v>8717332250264</v>
      </c>
    </row>
    <row r="387" spans="1:19" x14ac:dyDescent="0.2">
      <c r="A387" s="313"/>
      <c r="B387" s="132" t="s">
        <v>2153</v>
      </c>
      <c r="C387" s="132" t="s">
        <v>282</v>
      </c>
      <c r="D387" s="134" t="s">
        <v>281</v>
      </c>
      <c r="E387" s="156" t="s">
        <v>2154</v>
      </c>
      <c r="F387" s="136" t="s">
        <v>682</v>
      </c>
      <c r="G387" s="124">
        <v>84.06</v>
      </c>
      <c r="H387" s="124">
        <f t="shared" si="30"/>
        <v>403</v>
      </c>
      <c r="I387" s="171" t="s">
        <v>2743</v>
      </c>
      <c r="J387" s="171" t="s">
        <v>229</v>
      </c>
      <c r="K387" s="171" t="s">
        <v>3</v>
      </c>
      <c r="L387" s="138">
        <v>8517620000</v>
      </c>
      <c r="M387" s="171" t="s">
        <v>626</v>
      </c>
      <c r="N387" s="181">
        <v>16</v>
      </c>
      <c r="O387" s="181" t="s">
        <v>2155</v>
      </c>
      <c r="P387" s="295"/>
      <c r="Q387" s="171" t="s">
        <v>1118</v>
      </c>
      <c r="R387" s="204"/>
      <c r="S387" s="160">
        <v>8717332256020</v>
      </c>
    </row>
    <row r="388" spans="1:19" x14ac:dyDescent="0.2">
      <c r="A388" s="313"/>
      <c r="B388" s="132" t="s">
        <v>2156</v>
      </c>
      <c r="C388" s="132" t="s">
        <v>285</v>
      </c>
      <c r="D388" s="134" t="s">
        <v>284</v>
      </c>
      <c r="E388" s="156" t="s">
        <v>2157</v>
      </c>
      <c r="F388" s="136" t="s">
        <v>682</v>
      </c>
      <c r="G388" s="124">
        <v>106.9</v>
      </c>
      <c r="H388" s="124">
        <f t="shared" si="30"/>
        <v>513</v>
      </c>
      <c r="I388" s="125" t="s">
        <v>2718</v>
      </c>
      <c r="J388" s="171" t="s">
        <v>229</v>
      </c>
      <c r="K388" s="171" t="s">
        <v>3</v>
      </c>
      <c r="L388" s="138">
        <v>8517620000</v>
      </c>
      <c r="M388" s="171" t="s">
        <v>626</v>
      </c>
      <c r="N388" s="181">
        <v>34</v>
      </c>
      <c r="O388" s="181" t="s">
        <v>1423</v>
      </c>
      <c r="P388" s="295"/>
      <c r="Q388" s="171" t="s">
        <v>1118</v>
      </c>
      <c r="R388" s="204"/>
      <c r="S388" s="160">
        <v>8717332250295</v>
      </c>
    </row>
    <row r="389" spans="1:19" x14ac:dyDescent="0.2">
      <c r="A389" s="313"/>
      <c r="B389" s="132" t="s">
        <v>2158</v>
      </c>
      <c r="C389" s="132" t="s">
        <v>287</v>
      </c>
      <c r="D389" s="134" t="s">
        <v>286</v>
      </c>
      <c r="E389" s="156" t="s">
        <v>2159</v>
      </c>
      <c r="F389" s="136" t="s">
        <v>682</v>
      </c>
      <c r="G389" s="124">
        <v>103.81</v>
      </c>
      <c r="H389" s="124">
        <f t="shared" si="30"/>
        <v>498</v>
      </c>
      <c r="I389" s="125" t="s">
        <v>2718</v>
      </c>
      <c r="J389" s="171" t="s">
        <v>229</v>
      </c>
      <c r="K389" s="171" t="s">
        <v>3</v>
      </c>
      <c r="L389" s="138">
        <v>8517620000</v>
      </c>
      <c r="M389" s="171" t="s">
        <v>626</v>
      </c>
      <c r="N389" s="181">
        <v>243</v>
      </c>
      <c r="O389" s="181" t="s">
        <v>1513</v>
      </c>
      <c r="P389" s="295"/>
      <c r="Q389" s="171" t="s">
        <v>1118</v>
      </c>
      <c r="R389" s="204"/>
      <c r="S389" s="160">
        <v>8717332250301</v>
      </c>
    </row>
    <row r="390" spans="1:19" x14ac:dyDescent="0.2">
      <c r="A390" s="313"/>
      <c r="B390" s="132" t="s">
        <v>2160</v>
      </c>
      <c r="C390" s="132" t="s">
        <v>289</v>
      </c>
      <c r="D390" s="134" t="s">
        <v>288</v>
      </c>
      <c r="E390" s="156" t="s">
        <v>2161</v>
      </c>
      <c r="F390" s="136" t="s">
        <v>682</v>
      </c>
      <c r="G390" s="124">
        <v>128.24</v>
      </c>
      <c r="H390" s="124">
        <f t="shared" si="30"/>
        <v>616</v>
      </c>
      <c r="I390" s="125" t="s">
        <v>2718</v>
      </c>
      <c r="J390" s="171" t="s">
        <v>229</v>
      </c>
      <c r="K390" s="171" t="s">
        <v>3</v>
      </c>
      <c r="L390" s="138">
        <v>8517620000</v>
      </c>
      <c r="M390" s="171" t="s">
        <v>626</v>
      </c>
      <c r="N390" s="181">
        <v>157</v>
      </c>
      <c r="O390" s="181" t="s">
        <v>1123</v>
      </c>
      <c r="P390" s="295"/>
      <c r="Q390" s="171" t="s">
        <v>1118</v>
      </c>
      <c r="R390" s="204"/>
      <c r="S390" s="160">
        <v>8717332250318</v>
      </c>
    </row>
    <row r="391" spans="1:19" x14ac:dyDescent="0.2">
      <c r="A391" s="313"/>
      <c r="B391" s="132" t="s">
        <v>2162</v>
      </c>
      <c r="C391" s="132" t="s">
        <v>291</v>
      </c>
      <c r="D391" s="134" t="s">
        <v>290</v>
      </c>
      <c r="E391" s="156" t="s">
        <v>2163</v>
      </c>
      <c r="F391" s="136" t="s">
        <v>682</v>
      </c>
      <c r="G391" s="124">
        <v>103.81</v>
      </c>
      <c r="H391" s="124">
        <f t="shared" si="30"/>
        <v>498</v>
      </c>
      <c r="I391" s="125" t="s">
        <v>2718</v>
      </c>
      <c r="J391" s="171" t="s">
        <v>229</v>
      </c>
      <c r="K391" s="171" t="s">
        <v>3</v>
      </c>
      <c r="L391" s="138">
        <v>8517620000</v>
      </c>
      <c r="M391" s="171" t="s">
        <v>626</v>
      </c>
      <c r="N391" s="181">
        <v>582</v>
      </c>
      <c r="O391" s="181" t="s">
        <v>2164</v>
      </c>
      <c r="P391" s="295"/>
      <c r="Q391" s="171" t="s">
        <v>1118</v>
      </c>
      <c r="R391" s="204"/>
      <c r="S391" s="160">
        <v>8717332250400</v>
      </c>
    </row>
    <row r="392" spans="1:19" x14ac:dyDescent="0.2">
      <c r="A392" s="313"/>
      <c r="B392" s="132" t="s">
        <v>2165</v>
      </c>
      <c r="C392" s="132" t="s">
        <v>293</v>
      </c>
      <c r="D392" s="134" t="s">
        <v>292</v>
      </c>
      <c r="E392" s="156" t="s">
        <v>2166</v>
      </c>
      <c r="F392" s="136" t="s">
        <v>682</v>
      </c>
      <c r="G392" s="124">
        <v>128.24</v>
      </c>
      <c r="H392" s="124">
        <f t="shared" si="30"/>
        <v>616</v>
      </c>
      <c r="I392" s="125" t="s">
        <v>2718</v>
      </c>
      <c r="J392" s="171" t="s">
        <v>229</v>
      </c>
      <c r="K392" s="171" t="s">
        <v>3</v>
      </c>
      <c r="L392" s="138">
        <v>8517620000</v>
      </c>
      <c r="M392" s="171" t="s">
        <v>626</v>
      </c>
      <c r="N392" s="181">
        <v>203</v>
      </c>
      <c r="O392" s="181" t="s">
        <v>2167</v>
      </c>
      <c r="P392" s="295"/>
      <c r="Q392" s="171" t="s">
        <v>1118</v>
      </c>
      <c r="R392" s="204"/>
      <c r="S392" s="160">
        <v>8717332250417</v>
      </c>
    </row>
    <row r="393" spans="1:19" x14ac:dyDescent="0.2">
      <c r="A393" s="313"/>
      <c r="B393" s="132" t="s">
        <v>2168</v>
      </c>
      <c r="C393" s="132" t="s">
        <v>307</v>
      </c>
      <c r="D393" s="134" t="s">
        <v>306</v>
      </c>
      <c r="E393" s="156" t="s">
        <v>2169</v>
      </c>
      <c r="F393" s="136" t="s">
        <v>682</v>
      </c>
      <c r="G393" s="124">
        <v>7.1</v>
      </c>
      <c r="H393" s="124">
        <f t="shared" si="30"/>
        <v>34</v>
      </c>
      <c r="I393" s="171" t="s">
        <v>2743</v>
      </c>
      <c r="J393" s="171" t="s">
        <v>229</v>
      </c>
      <c r="K393" s="171" t="s">
        <v>3</v>
      </c>
      <c r="L393" s="138">
        <v>3926909790</v>
      </c>
      <c r="M393" s="171" t="s">
        <v>626</v>
      </c>
      <c r="N393" s="181">
        <v>39</v>
      </c>
      <c r="O393" s="181" t="s">
        <v>2170</v>
      </c>
      <c r="P393" s="295"/>
      <c r="Q393" s="171" t="s">
        <v>600</v>
      </c>
      <c r="R393" s="204"/>
      <c r="S393" s="160">
        <v>8717332250424</v>
      </c>
    </row>
    <row r="394" spans="1:19" x14ac:dyDescent="0.2">
      <c r="A394" s="313"/>
      <c r="B394" s="132" t="s">
        <v>2171</v>
      </c>
      <c r="C394" s="132" t="s">
        <v>310</v>
      </c>
      <c r="D394" s="134" t="s">
        <v>309</v>
      </c>
      <c r="E394" s="156" t="s">
        <v>2172</v>
      </c>
      <c r="F394" s="136" t="s">
        <v>682</v>
      </c>
      <c r="G394" s="124">
        <v>21.3</v>
      </c>
      <c r="H394" s="124">
        <f t="shared" si="30"/>
        <v>102</v>
      </c>
      <c r="I394" s="171" t="s">
        <v>2743</v>
      </c>
      <c r="J394" s="171" t="s">
        <v>229</v>
      </c>
      <c r="K394" s="181">
        <v>1</v>
      </c>
      <c r="L394" s="138">
        <v>3926909790</v>
      </c>
      <c r="M394" s="171" t="s">
        <v>626</v>
      </c>
      <c r="N394" s="181">
        <v>375</v>
      </c>
      <c r="O394" s="181" t="s">
        <v>1308</v>
      </c>
      <c r="P394" s="295"/>
      <c r="Q394" s="171" t="s">
        <v>600</v>
      </c>
      <c r="R394" s="204"/>
      <c r="S394" s="160">
        <v>8717332264636</v>
      </c>
    </row>
    <row r="395" spans="1:19" x14ac:dyDescent="0.2">
      <c r="A395" s="313"/>
      <c r="B395" s="132" t="s">
        <v>2173</v>
      </c>
      <c r="C395" s="132" t="s">
        <v>311</v>
      </c>
      <c r="D395" s="134" t="s">
        <v>312</v>
      </c>
      <c r="E395" s="156" t="s">
        <v>2174</v>
      </c>
      <c r="F395" s="136" t="s">
        <v>682</v>
      </c>
      <c r="G395" s="124">
        <v>82.67</v>
      </c>
      <c r="H395" s="124">
        <f t="shared" si="30"/>
        <v>397</v>
      </c>
      <c r="I395" s="171" t="s">
        <v>2743</v>
      </c>
      <c r="J395" s="171" t="s">
        <v>229</v>
      </c>
      <c r="K395" s="171" t="s">
        <v>3</v>
      </c>
      <c r="L395" s="138">
        <v>8537109199</v>
      </c>
      <c r="M395" s="171" t="s">
        <v>626</v>
      </c>
      <c r="N395" s="181">
        <v>2</v>
      </c>
      <c r="O395" s="181" t="s">
        <v>1748</v>
      </c>
      <c r="P395" s="295"/>
      <c r="Q395" s="171"/>
      <c r="R395" s="204"/>
      <c r="S395" s="160">
        <v>8717332381395</v>
      </c>
    </row>
    <row r="396" spans="1:19" x14ac:dyDescent="0.2">
      <c r="A396" s="313"/>
      <c r="B396" s="132" t="s">
        <v>2175</v>
      </c>
      <c r="C396" s="132" t="s">
        <v>313</v>
      </c>
      <c r="D396" s="134" t="s">
        <v>314</v>
      </c>
      <c r="E396" s="156" t="s">
        <v>2176</v>
      </c>
      <c r="F396" s="136" t="s">
        <v>682</v>
      </c>
      <c r="G396" s="124">
        <v>165.36</v>
      </c>
      <c r="H396" s="124">
        <f t="shared" si="30"/>
        <v>794</v>
      </c>
      <c r="I396" s="125" t="s">
        <v>2718</v>
      </c>
      <c r="J396" s="171" t="s">
        <v>229</v>
      </c>
      <c r="K396" s="171" t="s">
        <v>3</v>
      </c>
      <c r="L396" s="138">
        <v>8536501999</v>
      </c>
      <c r="M396" s="171" t="s">
        <v>626</v>
      </c>
      <c r="N396" s="181">
        <v>4</v>
      </c>
      <c r="O396" s="181" t="s">
        <v>1521</v>
      </c>
      <c r="P396" s="295"/>
      <c r="Q396" s="171" t="s">
        <v>1118</v>
      </c>
      <c r="R396" s="204"/>
      <c r="S396" s="160">
        <v>8717332361090</v>
      </c>
    </row>
    <row r="397" spans="1:19" ht="13.5" thickBot="1" x14ac:dyDescent="0.25">
      <c r="A397" s="313"/>
      <c r="B397" s="132" t="s">
        <v>2177</v>
      </c>
      <c r="C397" s="132" t="s">
        <v>315</v>
      </c>
      <c r="D397" s="134" t="s">
        <v>316</v>
      </c>
      <c r="E397" s="156" t="s">
        <v>2178</v>
      </c>
      <c r="F397" s="136" t="s">
        <v>682</v>
      </c>
      <c r="G397" s="124">
        <v>151.57</v>
      </c>
      <c r="H397" s="124">
        <f t="shared" si="30"/>
        <v>728</v>
      </c>
      <c r="I397" s="125" t="s">
        <v>2718</v>
      </c>
      <c r="J397" s="171" t="s">
        <v>229</v>
      </c>
      <c r="K397" s="171" t="s">
        <v>3</v>
      </c>
      <c r="L397" s="138">
        <v>8536501999</v>
      </c>
      <c r="M397" s="171" t="s">
        <v>626</v>
      </c>
      <c r="N397" s="181">
        <v>0</v>
      </c>
      <c r="O397" s="181" t="s">
        <v>2179</v>
      </c>
      <c r="P397" s="295"/>
      <c r="Q397" s="171" t="s">
        <v>1118</v>
      </c>
      <c r="R397" s="204"/>
      <c r="S397" s="160">
        <v>8717332361106</v>
      </c>
    </row>
    <row r="398" spans="1:19" ht="13.5" thickBot="1" x14ac:dyDescent="0.25">
      <c r="A398" s="313"/>
      <c r="B398" s="392" t="s">
        <v>2180</v>
      </c>
      <c r="C398" s="393"/>
      <c r="D398" s="393" t="s">
        <v>1160</v>
      </c>
      <c r="E398" s="393"/>
      <c r="F398" s="394"/>
      <c r="G398" s="395"/>
      <c r="H398" s="395"/>
      <c r="I398" s="396" t="s">
        <v>1160</v>
      </c>
      <c r="J398" s="396"/>
      <c r="K398" s="396"/>
      <c r="L398" s="396"/>
      <c r="M398" s="396"/>
      <c r="N398" s="396" t="s">
        <v>1160</v>
      </c>
      <c r="O398" s="396" t="s">
        <v>1160</v>
      </c>
      <c r="P398" s="393"/>
      <c r="Q398" s="397"/>
      <c r="R398" s="397"/>
      <c r="S398" s="398"/>
    </row>
    <row r="399" spans="1:19" x14ac:dyDescent="0.2">
      <c r="A399" s="313"/>
      <c r="B399" s="193" t="s">
        <v>2181</v>
      </c>
      <c r="C399" s="194"/>
      <c r="D399" s="195" t="s">
        <v>1160</v>
      </c>
      <c r="E399" s="194"/>
      <c r="F399" s="196"/>
      <c r="G399" s="327"/>
      <c r="H399" s="327"/>
      <c r="I399" s="229" t="s">
        <v>1160</v>
      </c>
      <c r="J399" s="229"/>
      <c r="K399" s="229"/>
      <c r="L399" s="229"/>
      <c r="M399" s="229"/>
      <c r="N399" s="229" t="s">
        <v>1160</v>
      </c>
      <c r="O399" s="229" t="s">
        <v>1160</v>
      </c>
      <c r="P399" s="296"/>
      <c r="Q399" s="229"/>
      <c r="R399" s="229"/>
      <c r="S399" s="280"/>
    </row>
    <row r="400" spans="1:19" x14ac:dyDescent="0.2">
      <c r="A400" s="313"/>
      <c r="B400" s="221" t="s">
        <v>2626</v>
      </c>
      <c r="C400" s="135" t="s">
        <v>2182</v>
      </c>
      <c r="D400" s="158" t="s">
        <v>2183</v>
      </c>
      <c r="E400" s="226" t="s">
        <v>2184</v>
      </c>
      <c r="F400" s="170" t="s">
        <v>682</v>
      </c>
      <c r="G400" s="124">
        <v>374.11374000000001</v>
      </c>
      <c r="H400" s="307">
        <f>ROUND(ROUND(G400*4.8,2),0)</f>
        <v>1796</v>
      </c>
      <c r="I400" s="171" t="s">
        <v>2743</v>
      </c>
      <c r="J400" s="171" t="s">
        <v>229</v>
      </c>
      <c r="K400" s="137" t="s">
        <v>3</v>
      </c>
      <c r="L400" s="224" t="s">
        <v>2185</v>
      </c>
      <c r="M400" s="209" t="s">
        <v>666</v>
      </c>
      <c r="N400" s="138">
        <v>42</v>
      </c>
      <c r="O400" s="138" t="s">
        <v>2186</v>
      </c>
      <c r="P400" s="288" t="s">
        <v>2187</v>
      </c>
      <c r="Q400" s="209"/>
      <c r="R400" s="204"/>
      <c r="S400" s="160" t="s">
        <v>2188</v>
      </c>
    </row>
    <row r="401" spans="1:19" x14ac:dyDescent="0.2">
      <c r="A401" s="313"/>
      <c r="B401" s="221" t="s">
        <v>2627</v>
      </c>
      <c r="C401" s="135" t="s">
        <v>2189</v>
      </c>
      <c r="D401" s="158" t="s">
        <v>2190</v>
      </c>
      <c r="E401" s="226" t="s">
        <v>2191</v>
      </c>
      <c r="F401" s="170" t="s">
        <v>682</v>
      </c>
      <c r="G401" s="124">
        <v>374.11374000000001</v>
      </c>
      <c r="H401" s="307">
        <f t="shared" ref="H401:H406" si="31">ROUND(ROUND(G401*4.8,2),0)</f>
        <v>1796</v>
      </c>
      <c r="I401" s="171" t="s">
        <v>2743</v>
      </c>
      <c r="J401" s="171" t="s">
        <v>229</v>
      </c>
      <c r="K401" s="137" t="s">
        <v>3</v>
      </c>
      <c r="L401" s="224" t="s">
        <v>2185</v>
      </c>
      <c r="M401" s="209" t="s">
        <v>666</v>
      </c>
      <c r="N401" s="138">
        <v>60</v>
      </c>
      <c r="O401" s="138" t="s">
        <v>2186</v>
      </c>
      <c r="P401" s="288" t="s">
        <v>2187</v>
      </c>
      <c r="Q401" s="209"/>
      <c r="R401" s="204"/>
      <c r="S401" s="160" t="s">
        <v>2192</v>
      </c>
    </row>
    <row r="402" spans="1:19" x14ac:dyDescent="0.2">
      <c r="A402" s="313"/>
      <c r="B402" s="221" t="s">
        <v>2628</v>
      </c>
      <c r="C402" s="135" t="s">
        <v>2193</v>
      </c>
      <c r="D402" s="158" t="s">
        <v>2194</v>
      </c>
      <c r="E402" s="226" t="s">
        <v>2195</v>
      </c>
      <c r="F402" s="170" t="s">
        <v>682</v>
      </c>
      <c r="G402" s="124">
        <v>374.11374000000001</v>
      </c>
      <c r="H402" s="307">
        <f t="shared" si="31"/>
        <v>1796</v>
      </c>
      <c r="I402" s="171" t="s">
        <v>2743</v>
      </c>
      <c r="J402" s="171" t="s">
        <v>229</v>
      </c>
      <c r="K402" s="137" t="s">
        <v>3</v>
      </c>
      <c r="L402" s="224" t="s">
        <v>2185</v>
      </c>
      <c r="M402" s="209" t="s">
        <v>666</v>
      </c>
      <c r="N402" s="138">
        <v>39</v>
      </c>
      <c r="O402" s="138" t="s">
        <v>2186</v>
      </c>
      <c r="P402" s="288" t="s">
        <v>2196</v>
      </c>
      <c r="Q402" s="209"/>
      <c r="R402" s="204"/>
      <c r="S402" s="160" t="s">
        <v>2197</v>
      </c>
    </row>
    <row r="403" spans="1:19" x14ac:dyDescent="0.2">
      <c r="A403" s="313"/>
      <c r="B403" s="221" t="s">
        <v>2629</v>
      </c>
      <c r="C403" s="135" t="s">
        <v>987</v>
      </c>
      <c r="D403" s="158" t="s">
        <v>992</v>
      </c>
      <c r="E403" s="226" t="s">
        <v>2198</v>
      </c>
      <c r="F403" s="170" t="s">
        <v>682</v>
      </c>
      <c r="G403" s="124">
        <v>374.11374000000001</v>
      </c>
      <c r="H403" s="307">
        <f t="shared" si="31"/>
        <v>1796</v>
      </c>
      <c r="I403" s="171" t="s">
        <v>2743</v>
      </c>
      <c r="J403" s="171" t="s">
        <v>229</v>
      </c>
      <c r="K403" s="137" t="s">
        <v>3</v>
      </c>
      <c r="L403" s="224" t="s">
        <v>2185</v>
      </c>
      <c r="M403" s="209" t="s">
        <v>666</v>
      </c>
      <c r="N403" s="138">
        <v>37</v>
      </c>
      <c r="O403" s="138" t="s">
        <v>2186</v>
      </c>
      <c r="P403" s="288" t="s">
        <v>2196</v>
      </c>
      <c r="Q403" s="209"/>
      <c r="R403" s="204"/>
      <c r="S403" s="160" t="s">
        <v>2199</v>
      </c>
    </row>
    <row r="404" spans="1:19" x14ac:dyDescent="0.2">
      <c r="A404" s="313"/>
      <c r="B404" s="132" t="s">
        <v>2630</v>
      </c>
      <c r="C404" s="133" t="s">
        <v>988</v>
      </c>
      <c r="D404" s="134" t="s">
        <v>993</v>
      </c>
      <c r="E404" s="135" t="s">
        <v>2200</v>
      </c>
      <c r="F404" s="136" t="s">
        <v>682</v>
      </c>
      <c r="G404" s="124">
        <v>812.5</v>
      </c>
      <c r="H404" s="307">
        <f t="shared" si="31"/>
        <v>3900</v>
      </c>
      <c r="I404" s="137" t="s">
        <v>2743</v>
      </c>
      <c r="J404" s="137" t="s">
        <v>229</v>
      </c>
      <c r="K404" s="137" t="s">
        <v>3</v>
      </c>
      <c r="L404" s="138" t="s">
        <v>2201</v>
      </c>
      <c r="M404" s="137" t="s">
        <v>666</v>
      </c>
      <c r="N404" s="138">
        <v>3</v>
      </c>
      <c r="O404" s="138" t="s">
        <v>2202</v>
      </c>
      <c r="P404" s="256" t="s">
        <v>2732</v>
      </c>
      <c r="Q404" s="137"/>
      <c r="R404" s="209" t="s">
        <v>2733</v>
      </c>
      <c r="S404" s="160" t="s">
        <v>2203</v>
      </c>
    </row>
    <row r="405" spans="1:19" x14ac:dyDescent="0.2">
      <c r="A405" s="313"/>
      <c r="B405" s="221" t="s">
        <v>2631</v>
      </c>
      <c r="C405" s="135" t="s">
        <v>2204</v>
      </c>
      <c r="D405" s="158" t="s">
        <v>2205</v>
      </c>
      <c r="E405" s="226" t="s">
        <v>2206</v>
      </c>
      <c r="F405" s="170" t="s">
        <v>682</v>
      </c>
      <c r="G405" s="124">
        <v>120.59</v>
      </c>
      <c r="H405" s="307">
        <f t="shared" si="31"/>
        <v>579</v>
      </c>
      <c r="I405" s="171" t="s">
        <v>2743</v>
      </c>
      <c r="J405" s="171" t="s">
        <v>229</v>
      </c>
      <c r="K405" s="137" t="s">
        <v>3</v>
      </c>
      <c r="L405" s="224" t="s">
        <v>2207</v>
      </c>
      <c r="M405" s="209" t="s">
        <v>666</v>
      </c>
      <c r="N405" s="138">
        <v>20</v>
      </c>
      <c r="O405" s="138" t="s">
        <v>1561</v>
      </c>
      <c r="P405" s="288" t="s">
        <v>2675</v>
      </c>
      <c r="Q405" s="209"/>
      <c r="R405" s="204"/>
      <c r="S405" s="160" t="s">
        <v>2208</v>
      </c>
    </row>
    <row r="406" spans="1:19" ht="13.5" thickBot="1" x14ac:dyDescent="0.25">
      <c r="A406" s="313"/>
      <c r="B406" s="221" t="s">
        <v>2632</v>
      </c>
      <c r="C406" s="135" t="s">
        <v>2209</v>
      </c>
      <c r="D406" s="158" t="s">
        <v>2210</v>
      </c>
      <c r="E406" s="226" t="s">
        <v>2211</v>
      </c>
      <c r="F406" s="170" t="s">
        <v>682</v>
      </c>
      <c r="G406" s="124">
        <v>120.59</v>
      </c>
      <c r="H406" s="307">
        <f t="shared" si="31"/>
        <v>579</v>
      </c>
      <c r="I406" s="171" t="s">
        <v>2743</v>
      </c>
      <c r="J406" s="171" t="s">
        <v>229</v>
      </c>
      <c r="K406" s="137" t="s">
        <v>3</v>
      </c>
      <c r="L406" s="224" t="s">
        <v>2207</v>
      </c>
      <c r="M406" s="209" t="s">
        <v>666</v>
      </c>
      <c r="N406" s="138">
        <v>1</v>
      </c>
      <c r="O406" s="138" t="s">
        <v>1561</v>
      </c>
      <c r="P406" s="288" t="s">
        <v>2675</v>
      </c>
      <c r="Q406" s="209"/>
      <c r="R406" s="204"/>
      <c r="S406" s="160" t="s">
        <v>2212</v>
      </c>
    </row>
    <row r="407" spans="1:19" x14ac:dyDescent="0.2">
      <c r="A407" s="313"/>
      <c r="B407" s="193" t="s">
        <v>2213</v>
      </c>
      <c r="C407" s="194"/>
      <c r="D407" s="195" t="s">
        <v>1160</v>
      </c>
      <c r="E407" s="194"/>
      <c r="F407" s="196"/>
      <c r="G407" s="327"/>
      <c r="H407" s="327"/>
      <c r="I407" s="229" t="s">
        <v>1160</v>
      </c>
      <c r="J407" s="229"/>
      <c r="K407" s="229"/>
      <c r="L407" s="229"/>
      <c r="M407" s="229"/>
      <c r="N407" s="229" t="s">
        <v>1160</v>
      </c>
      <c r="O407" s="229" t="s">
        <v>1160</v>
      </c>
      <c r="P407" s="296"/>
      <c r="Q407" s="229"/>
      <c r="R407" s="229"/>
      <c r="S407" s="280"/>
    </row>
    <row r="408" spans="1:19" x14ac:dyDescent="0.2">
      <c r="A408" s="313"/>
      <c r="B408" s="132" t="s">
        <v>2214</v>
      </c>
      <c r="C408" s="133" t="s">
        <v>339</v>
      </c>
      <c r="D408" s="134" t="s">
        <v>338</v>
      </c>
      <c r="E408" s="135" t="s">
        <v>2215</v>
      </c>
      <c r="F408" s="136" t="s">
        <v>682</v>
      </c>
      <c r="G408" s="124">
        <v>188.43</v>
      </c>
      <c r="H408" s="124">
        <f>ROUND(ROUND(G408*4.8,2),0)</f>
        <v>904</v>
      </c>
      <c r="I408" s="137" t="s">
        <v>2743</v>
      </c>
      <c r="J408" s="137" t="s">
        <v>229</v>
      </c>
      <c r="K408" s="137" t="s">
        <v>3</v>
      </c>
      <c r="L408" s="138">
        <v>8531103000</v>
      </c>
      <c r="M408" s="137" t="s">
        <v>626</v>
      </c>
      <c r="N408" s="138">
        <v>19</v>
      </c>
      <c r="O408" s="138" t="s">
        <v>2014</v>
      </c>
      <c r="P408" s="158" t="s">
        <v>2676</v>
      </c>
      <c r="Q408" s="137"/>
      <c r="R408" s="209"/>
      <c r="S408" s="160">
        <v>8717332880942</v>
      </c>
    </row>
    <row r="409" spans="1:19" x14ac:dyDescent="0.2">
      <c r="A409" s="313"/>
      <c r="B409" s="132" t="s">
        <v>2216</v>
      </c>
      <c r="C409" s="133" t="s">
        <v>342</v>
      </c>
      <c r="D409" s="134" t="s">
        <v>341</v>
      </c>
      <c r="E409" s="135" t="s">
        <v>2217</v>
      </c>
      <c r="F409" s="136" t="s">
        <v>682</v>
      </c>
      <c r="G409" s="124">
        <v>188.43</v>
      </c>
      <c r="H409" s="124">
        <f t="shared" ref="H409:H434" si="32">ROUND(ROUND(G409*4.8,2),0)</f>
        <v>904</v>
      </c>
      <c r="I409" s="137" t="s">
        <v>2743</v>
      </c>
      <c r="J409" s="137" t="s">
        <v>229</v>
      </c>
      <c r="K409" s="137" t="s">
        <v>3</v>
      </c>
      <c r="L409" s="138">
        <v>8531103000</v>
      </c>
      <c r="M409" s="137" t="s">
        <v>626</v>
      </c>
      <c r="N409" s="138">
        <v>12</v>
      </c>
      <c r="O409" s="138" t="s">
        <v>2014</v>
      </c>
      <c r="P409" s="158" t="s">
        <v>2677</v>
      </c>
      <c r="Q409" s="137"/>
      <c r="R409" s="209"/>
      <c r="S409" s="160">
        <v>8717332880942</v>
      </c>
    </row>
    <row r="410" spans="1:19" x14ac:dyDescent="0.2">
      <c r="A410" s="313"/>
      <c r="B410" s="132" t="s">
        <v>2218</v>
      </c>
      <c r="C410" s="133" t="s">
        <v>348</v>
      </c>
      <c r="D410" s="134" t="s">
        <v>347</v>
      </c>
      <c r="E410" s="135" t="s">
        <v>2219</v>
      </c>
      <c r="F410" s="136" t="s">
        <v>682</v>
      </c>
      <c r="G410" s="124">
        <v>159.35</v>
      </c>
      <c r="H410" s="124">
        <f t="shared" si="32"/>
        <v>765</v>
      </c>
      <c r="I410" s="137" t="s">
        <v>2743</v>
      </c>
      <c r="J410" s="137" t="s">
        <v>229</v>
      </c>
      <c r="K410" s="137" t="s">
        <v>3</v>
      </c>
      <c r="L410" s="138">
        <v>8531103000</v>
      </c>
      <c r="M410" s="137" t="s">
        <v>626</v>
      </c>
      <c r="N410" s="138">
        <v>2179</v>
      </c>
      <c r="O410" s="138" t="s">
        <v>2220</v>
      </c>
      <c r="P410" s="158" t="s">
        <v>2678</v>
      </c>
      <c r="Q410" s="137"/>
      <c r="R410" s="209"/>
      <c r="S410" s="160">
        <v>8717332770762</v>
      </c>
    </row>
    <row r="411" spans="1:19" x14ac:dyDescent="0.2">
      <c r="A411" s="313"/>
      <c r="B411" s="132" t="s">
        <v>2221</v>
      </c>
      <c r="C411" s="133" t="s">
        <v>345</v>
      </c>
      <c r="D411" s="134" t="s">
        <v>344</v>
      </c>
      <c r="E411" s="135" t="s">
        <v>2222</v>
      </c>
      <c r="F411" s="136" t="s">
        <v>682</v>
      </c>
      <c r="G411" s="124">
        <v>159.35</v>
      </c>
      <c r="H411" s="124">
        <f t="shared" si="32"/>
        <v>765</v>
      </c>
      <c r="I411" s="137" t="s">
        <v>2743</v>
      </c>
      <c r="J411" s="137" t="s">
        <v>229</v>
      </c>
      <c r="K411" s="137" t="s">
        <v>3</v>
      </c>
      <c r="L411" s="138">
        <v>8531103000</v>
      </c>
      <c r="M411" s="137" t="s">
        <v>626</v>
      </c>
      <c r="N411" s="138">
        <v>28</v>
      </c>
      <c r="O411" s="138" t="s">
        <v>2220</v>
      </c>
      <c r="P411" s="158" t="s">
        <v>2223</v>
      </c>
      <c r="Q411" s="137"/>
      <c r="R411" s="209"/>
      <c r="S411" s="160">
        <v>8717332770779</v>
      </c>
    </row>
    <row r="412" spans="1:19" x14ac:dyDescent="0.2">
      <c r="A412" s="313"/>
      <c r="B412" s="132" t="s">
        <v>2224</v>
      </c>
      <c r="C412" s="133" t="s">
        <v>351</v>
      </c>
      <c r="D412" s="134" t="s">
        <v>350</v>
      </c>
      <c r="E412" s="135" t="s">
        <v>2225</v>
      </c>
      <c r="F412" s="136" t="s">
        <v>682</v>
      </c>
      <c r="G412" s="124">
        <v>167.27</v>
      </c>
      <c r="H412" s="124">
        <f t="shared" si="32"/>
        <v>803</v>
      </c>
      <c r="I412" s="137" t="s">
        <v>2743</v>
      </c>
      <c r="J412" s="137" t="s">
        <v>229</v>
      </c>
      <c r="K412" s="137" t="s">
        <v>3</v>
      </c>
      <c r="L412" s="138">
        <v>8531103000</v>
      </c>
      <c r="M412" s="137" t="s">
        <v>626</v>
      </c>
      <c r="N412" s="138">
        <v>348</v>
      </c>
      <c r="O412" s="138" t="s">
        <v>2226</v>
      </c>
      <c r="P412" s="158"/>
      <c r="Q412" s="137"/>
      <c r="R412" s="209"/>
      <c r="S412" s="160">
        <v>8717332770786</v>
      </c>
    </row>
    <row r="413" spans="1:19" x14ac:dyDescent="0.2">
      <c r="A413" s="313"/>
      <c r="B413" s="132" t="s">
        <v>2227</v>
      </c>
      <c r="C413" s="133" t="s">
        <v>354</v>
      </c>
      <c r="D413" s="134" t="s">
        <v>353</v>
      </c>
      <c r="E413" s="135" t="s">
        <v>2228</v>
      </c>
      <c r="F413" s="136" t="s">
        <v>682</v>
      </c>
      <c r="G413" s="124">
        <v>167.27</v>
      </c>
      <c r="H413" s="124">
        <f t="shared" si="32"/>
        <v>803</v>
      </c>
      <c r="I413" s="137" t="s">
        <v>2743</v>
      </c>
      <c r="J413" s="137" t="s">
        <v>229</v>
      </c>
      <c r="K413" s="138">
        <v>1</v>
      </c>
      <c r="L413" s="138">
        <v>8531103000</v>
      </c>
      <c r="M413" s="137" t="s">
        <v>626</v>
      </c>
      <c r="N413" s="138">
        <v>354</v>
      </c>
      <c r="O413" s="138" t="s">
        <v>2226</v>
      </c>
      <c r="P413" s="158"/>
      <c r="Q413" s="137"/>
      <c r="R413" s="209"/>
      <c r="S413" s="160">
        <v>8717332770793</v>
      </c>
    </row>
    <row r="414" spans="1:19" x14ac:dyDescent="0.2">
      <c r="A414" s="313"/>
      <c r="B414" s="132" t="s">
        <v>2229</v>
      </c>
      <c r="C414" s="133" t="s">
        <v>357</v>
      </c>
      <c r="D414" s="134" t="s">
        <v>356</v>
      </c>
      <c r="E414" s="135" t="s">
        <v>2230</v>
      </c>
      <c r="F414" s="136" t="s">
        <v>682</v>
      </c>
      <c r="G414" s="124">
        <v>184.34</v>
      </c>
      <c r="H414" s="124">
        <f t="shared" si="32"/>
        <v>885</v>
      </c>
      <c r="I414" s="137" t="s">
        <v>2743</v>
      </c>
      <c r="J414" s="137" t="s">
        <v>229</v>
      </c>
      <c r="K414" s="137" t="s">
        <v>3</v>
      </c>
      <c r="L414" s="138">
        <v>8531103000</v>
      </c>
      <c r="M414" s="137" t="s">
        <v>626</v>
      </c>
      <c r="N414" s="138">
        <v>86</v>
      </c>
      <c r="O414" s="138" t="s">
        <v>2231</v>
      </c>
      <c r="P414" s="158"/>
      <c r="Q414" s="137"/>
      <c r="R414" s="209"/>
      <c r="S414" s="160">
        <v>8717332770809</v>
      </c>
    </row>
    <row r="415" spans="1:19" x14ac:dyDescent="0.2">
      <c r="A415" s="313"/>
      <c r="B415" s="132" t="s">
        <v>2232</v>
      </c>
      <c r="C415" s="133" t="s">
        <v>360</v>
      </c>
      <c r="D415" s="134" t="s">
        <v>359</v>
      </c>
      <c r="E415" s="135" t="s">
        <v>2233</v>
      </c>
      <c r="F415" s="136" t="s">
        <v>682</v>
      </c>
      <c r="G415" s="124">
        <v>334.54</v>
      </c>
      <c r="H415" s="124">
        <f t="shared" si="32"/>
        <v>1606</v>
      </c>
      <c r="I415" s="137" t="s">
        <v>2743</v>
      </c>
      <c r="J415" s="137" t="s">
        <v>229</v>
      </c>
      <c r="K415" s="137" t="s">
        <v>3</v>
      </c>
      <c r="L415" s="138">
        <v>8531103000</v>
      </c>
      <c r="M415" s="137" t="s">
        <v>626</v>
      </c>
      <c r="N415" s="138">
        <v>9</v>
      </c>
      <c r="O415" s="138" t="s">
        <v>1155</v>
      </c>
      <c r="P415" s="158" t="s">
        <v>2234</v>
      </c>
      <c r="Q415" s="137"/>
      <c r="R415" s="209"/>
      <c r="S415" s="160">
        <v>8717332770823</v>
      </c>
    </row>
    <row r="416" spans="1:19" x14ac:dyDescent="0.2">
      <c r="A416" s="313"/>
      <c r="B416" s="132" t="s">
        <v>2235</v>
      </c>
      <c r="C416" s="133" t="s">
        <v>2236</v>
      </c>
      <c r="D416" s="134" t="s">
        <v>2237</v>
      </c>
      <c r="E416" s="135" t="s">
        <v>2238</v>
      </c>
      <c r="F416" s="136" t="s">
        <v>682</v>
      </c>
      <c r="G416" s="124">
        <v>132.44999999999999</v>
      </c>
      <c r="H416" s="124">
        <f t="shared" si="32"/>
        <v>636</v>
      </c>
      <c r="I416" s="137" t="s">
        <v>2743</v>
      </c>
      <c r="J416" s="137" t="s">
        <v>229</v>
      </c>
      <c r="K416" s="138">
        <v>1</v>
      </c>
      <c r="L416" s="138">
        <v>8531103000</v>
      </c>
      <c r="M416" s="137" t="s">
        <v>626</v>
      </c>
      <c r="N416" s="138">
        <v>390</v>
      </c>
      <c r="O416" s="138" t="s">
        <v>1257</v>
      </c>
      <c r="P416" s="158" t="s">
        <v>2679</v>
      </c>
      <c r="Q416" s="137"/>
      <c r="R416" s="209"/>
      <c r="S416" s="160">
        <v>8717332311323</v>
      </c>
    </row>
    <row r="417" spans="1:19" x14ac:dyDescent="0.2">
      <c r="A417" s="313"/>
      <c r="B417" s="132" t="s">
        <v>2239</v>
      </c>
      <c r="C417" s="133" t="s">
        <v>2240</v>
      </c>
      <c r="D417" s="134" t="s">
        <v>2592</v>
      </c>
      <c r="E417" s="135" t="s">
        <v>2241</v>
      </c>
      <c r="F417" s="136" t="s">
        <v>682</v>
      </c>
      <c r="G417" s="124">
        <v>132.44999999999999</v>
      </c>
      <c r="H417" s="124">
        <f t="shared" si="32"/>
        <v>636</v>
      </c>
      <c r="I417" s="137" t="s">
        <v>2743</v>
      </c>
      <c r="J417" s="137" t="s">
        <v>229</v>
      </c>
      <c r="K417" s="138">
        <v>1</v>
      </c>
      <c r="L417" s="138">
        <v>8531103000</v>
      </c>
      <c r="M417" s="137" t="s">
        <v>626</v>
      </c>
      <c r="N417" s="138">
        <v>105</v>
      </c>
      <c r="O417" s="138" t="s">
        <v>1456</v>
      </c>
      <c r="P417" s="158" t="s">
        <v>2242</v>
      </c>
      <c r="Q417" s="137"/>
      <c r="R417" s="209"/>
      <c r="S417" s="160">
        <v>8717332311330</v>
      </c>
    </row>
    <row r="418" spans="1:19" x14ac:dyDescent="0.2">
      <c r="A418" s="313"/>
      <c r="B418" s="132" t="s">
        <v>2243</v>
      </c>
      <c r="C418" s="133" t="s">
        <v>2244</v>
      </c>
      <c r="D418" s="134" t="s">
        <v>2245</v>
      </c>
      <c r="E418" s="135" t="s">
        <v>2246</v>
      </c>
      <c r="F418" s="136" t="s">
        <v>682</v>
      </c>
      <c r="G418" s="124">
        <v>137.91</v>
      </c>
      <c r="H418" s="124">
        <f t="shared" si="32"/>
        <v>662</v>
      </c>
      <c r="I418" s="137" t="s">
        <v>2743</v>
      </c>
      <c r="J418" s="137" t="s">
        <v>229</v>
      </c>
      <c r="K418" s="137" t="s">
        <v>3</v>
      </c>
      <c r="L418" s="138">
        <v>8531103000</v>
      </c>
      <c r="M418" s="137" t="s">
        <v>626</v>
      </c>
      <c r="N418" s="138">
        <v>36</v>
      </c>
      <c r="O418" s="138" t="s">
        <v>1408</v>
      </c>
      <c r="P418" s="158"/>
      <c r="Q418" s="137"/>
      <c r="R418" s="209"/>
      <c r="S418" s="160">
        <v>8717332311347</v>
      </c>
    </row>
    <row r="419" spans="1:19" x14ac:dyDescent="0.2">
      <c r="A419" s="313"/>
      <c r="B419" s="132" t="s">
        <v>2247</v>
      </c>
      <c r="C419" s="133" t="s">
        <v>2248</v>
      </c>
      <c r="D419" s="134" t="s">
        <v>2249</v>
      </c>
      <c r="E419" s="135" t="s">
        <v>2250</v>
      </c>
      <c r="F419" s="136" t="s">
        <v>682</v>
      </c>
      <c r="G419" s="124">
        <v>137.91</v>
      </c>
      <c r="H419" s="124">
        <f t="shared" si="32"/>
        <v>662</v>
      </c>
      <c r="I419" s="137" t="s">
        <v>2743</v>
      </c>
      <c r="J419" s="137" t="s">
        <v>229</v>
      </c>
      <c r="K419" s="138">
        <v>1</v>
      </c>
      <c r="L419" s="138">
        <v>8531103000</v>
      </c>
      <c r="M419" s="137" t="s">
        <v>626</v>
      </c>
      <c r="N419" s="138">
        <v>178</v>
      </c>
      <c r="O419" s="138" t="s">
        <v>1436</v>
      </c>
      <c r="P419" s="158"/>
      <c r="Q419" s="137"/>
      <c r="R419" s="209"/>
      <c r="S419" s="160">
        <v>8717332311354</v>
      </c>
    </row>
    <row r="420" spans="1:19" x14ac:dyDescent="0.2">
      <c r="A420" s="313"/>
      <c r="B420" s="132" t="s">
        <v>2251</v>
      </c>
      <c r="C420" s="133" t="s">
        <v>2252</v>
      </c>
      <c r="D420" s="134" t="s">
        <v>2253</v>
      </c>
      <c r="E420" s="135" t="s">
        <v>2254</v>
      </c>
      <c r="F420" s="136" t="s">
        <v>682</v>
      </c>
      <c r="G420" s="124">
        <v>161.26</v>
      </c>
      <c r="H420" s="124">
        <f t="shared" si="32"/>
        <v>774</v>
      </c>
      <c r="I420" s="137" t="s">
        <v>2743</v>
      </c>
      <c r="J420" s="137" t="s">
        <v>229</v>
      </c>
      <c r="K420" s="138">
        <v>1</v>
      </c>
      <c r="L420" s="138">
        <v>8531103000</v>
      </c>
      <c r="M420" s="137" t="s">
        <v>626</v>
      </c>
      <c r="N420" s="138">
        <v>55</v>
      </c>
      <c r="O420" s="138" t="s">
        <v>1132</v>
      </c>
      <c r="P420" s="158"/>
      <c r="Q420" s="137"/>
      <c r="R420" s="209"/>
      <c r="S420" s="160">
        <v>8717332311361</v>
      </c>
    </row>
    <row r="421" spans="1:19" x14ac:dyDescent="0.2">
      <c r="A421" s="313"/>
      <c r="B421" s="132" t="s">
        <v>2255</v>
      </c>
      <c r="C421" s="133" t="s">
        <v>362</v>
      </c>
      <c r="D421" s="134" t="s">
        <v>361</v>
      </c>
      <c r="E421" s="135" t="s">
        <v>2256</v>
      </c>
      <c r="F421" s="136" t="s">
        <v>682</v>
      </c>
      <c r="G421" s="124">
        <v>106.68</v>
      </c>
      <c r="H421" s="124">
        <f t="shared" si="32"/>
        <v>512</v>
      </c>
      <c r="I421" s="137" t="s">
        <v>2743</v>
      </c>
      <c r="J421" s="137" t="s">
        <v>229</v>
      </c>
      <c r="K421" s="137" t="s">
        <v>3</v>
      </c>
      <c r="L421" s="138">
        <v>8531103000</v>
      </c>
      <c r="M421" s="137" t="s">
        <v>2257</v>
      </c>
      <c r="N421" s="138">
        <v>4</v>
      </c>
      <c r="O421" s="138" t="s">
        <v>1408</v>
      </c>
      <c r="P421" s="158" t="s">
        <v>2671</v>
      </c>
      <c r="Q421" s="137"/>
      <c r="R421" s="209"/>
      <c r="S421" s="160">
        <v>8717332311392</v>
      </c>
    </row>
    <row r="422" spans="1:19" x14ac:dyDescent="0.2">
      <c r="A422" s="313"/>
      <c r="B422" s="132" t="s">
        <v>2258</v>
      </c>
      <c r="C422" s="133" t="s">
        <v>364</v>
      </c>
      <c r="D422" s="134" t="s">
        <v>363</v>
      </c>
      <c r="E422" s="135" t="s">
        <v>2259</v>
      </c>
      <c r="F422" s="136" t="s">
        <v>682</v>
      </c>
      <c r="G422" s="124">
        <v>106.68</v>
      </c>
      <c r="H422" s="124">
        <f t="shared" si="32"/>
        <v>512</v>
      </c>
      <c r="I422" s="137" t="s">
        <v>2743</v>
      </c>
      <c r="J422" s="137" t="s">
        <v>229</v>
      </c>
      <c r="K422" s="137" t="s">
        <v>3</v>
      </c>
      <c r="L422" s="138">
        <v>8531103000</v>
      </c>
      <c r="M422" s="137" t="s">
        <v>2257</v>
      </c>
      <c r="N422" s="138">
        <v>17</v>
      </c>
      <c r="O422" s="138" t="s">
        <v>1408</v>
      </c>
      <c r="P422" s="158" t="s">
        <v>2671</v>
      </c>
      <c r="Q422" s="137"/>
      <c r="R422" s="209"/>
      <c r="S422" s="160">
        <v>8717332311408</v>
      </c>
    </row>
    <row r="423" spans="1:19" x14ac:dyDescent="0.2">
      <c r="A423" s="313"/>
      <c r="B423" s="132" t="s">
        <v>2260</v>
      </c>
      <c r="C423" s="133" t="s">
        <v>366</v>
      </c>
      <c r="D423" s="134" t="s">
        <v>365</v>
      </c>
      <c r="E423" s="135" t="s">
        <v>2261</v>
      </c>
      <c r="F423" s="136" t="s">
        <v>682</v>
      </c>
      <c r="G423" s="124">
        <v>166.41</v>
      </c>
      <c r="H423" s="124">
        <f t="shared" si="32"/>
        <v>799</v>
      </c>
      <c r="I423" s="137" t="s">
        <v>2743</v>
      </c>
      <c r="J423" s="137" t="s">
        <v>229</v>
      </c>
      <c r="K423" s="138">
        <v>1</v>
      </c>
      <c r="L423" s="138">
        <v>8531103000</v>
      </c>
      <c r="M423" s="137" t="s">
        <v>626</v>
      </c>
      <c r="N423" s="138">
        <v>64</v>
      </c>
      <c r="O423" s="138" t="s">
        <v>2262</v>
      </c>
      <c r="P423" s="158" t="s">
        <v>2671</v>
      </c>
      <c r="Q423" s="137"/>
      <c r="R423" s="209"/>
      <c r="S423" s="160">
        <v>8717332311378</v>
      </c>
    </row>
    <row r="424" spans="1:19" x14ac:dyDescent="0.2">
      <c r="A424" s="313"/>
      <c r="B424" s="132" t="s">
        <v>2263</v>
      </c>
      <c r="C424" s="133" t="s">
        <v>368</v>
      </c>
      <c r="D424" s="134" t="s">
        <v>367</v>
      </c>
      <c r="E424" s="135" t="s">
        <v>2264</v>
      </c>
      <c r="F424" s="136" t="s">
        <v>682</v>
      </c>
      <c r="G424" s="124">
        <v>166.41</v>
      </c>
      <c r="H424" s="124">
        <f t="shared" si="32"/>
        <v>799</v>
      </c>
      <c r="I424" s="137" t="s">
        <v>2743</v>
      </c>
      <c r="J424" s="137" t="s">
        <v>229</v>
      </c>
      <c r="K424" s="137" t="s">
        <v>3</v>
      </c>
      <c r="L424" s="138">
        <v>8531103000</v>
      </c>
      <c r="M424" s="137" t="s">
        <v>626</v>
      </c>
      <c r="N424" s="138">
        <v>5</v>
      </c>
      <c r="O424" s="138" t="s">
        <v>2262</v>
      </c>
      <c r="P424" s="158" t="s">
        <v>2671</v>
      </c>
      <c r="Q424" s="137"/>
      <c r="R424" s="209"/>
      <c r="S424" s="160">
        <v>8717332311385</v>
      </c>
    </row>
    <row r="425" spans="1:19" ht="16.5" x14ac:dyDescent="0.2">
      <c r="A425" s="313"/>
      <c r="B425" s="132" t="s">
        <v>2265</v>
      </c>
      <c r="C425" s="133" t="s">
        <v>2266</v>
      </c>
      <c r="D425" s="134" t="s">
        <v>2267</v>
      </c>
      <c r="E425" s="135" t="s">
        <v>2268</v>
      </c>
      <c r="F425" s="136" t="s">
        <v>682</v>
      </c>
      <c r="G425" s="124">
        <v>548.1</v>
      </c>
      <c r="H425" s="124">
        <f t="shared" si="32"/>
        <v>2631</v>
      </c>
      <c r="I425" s="125" t="s">
        <v>2718</v>
      </c>
      <c r="J425" s="137" t="s">
        <v>229</v>
      </c>
      <c r="K425" s="137" t="s">
        <v>3</v>
      </c>
      <c r="L425" s="138">
        <v>8531900000</v>
      </c>
      <c r="M425" s="168" t="s">
        <v>666</v>
      </c>
      <c r="N425" s="138">
        <v>6</v>
      </c>
      <c r="O425" s="138" t="s">
        <v>2270</v>
      </c>
      <c r="P425" s="158"/>
      <c r="Q425" s="137" t="s">
        <v>1118</v>
      </c>
      <c r="R425" s="209"/>
      <c r="S425" s="160">
        <v>8717332019199</v>
      </c>
    </row>
    <row r="426" spans="1:19" ht="16.5" x14ac:dyDescent="0.2">
      <c r="A426" s="313"/>
      <c r="B426" s="132" t="s">
        <v>2271</v>
      </c>
      <c r="C426" s="133" t="s">
        <v>2272</v>
      </c>
      <c r="D426" s="134" t="s">
        <v>2273</v>
      </c>
      <c r="E426" s="135" t="s">
        <v>2274</v>
      </c>
      <c r="F426" s="136" t="s">
        <v>682</v>
      </c>
      <c r="G426" s="124">
        <v>585.65</v>
      </c>
      <c r="H426" s="124">
        <f t="shared" si="32"/>
        <v>2811</v>
      </c>
      <c r="I426" s="125" t="s">
        <v>2718</v>
      </c>
      <c r="J426" s="137" t="s">
        <v>229</v>
      </c>
      <c r="K426" s="179" t="s">
        <v>229</v>
      </c>
      <c r="L426" s="138">
        <v>8531900000</v>
      </c>
      <c r="M426" s="168" t="s">
        <v>666</v>
      </c>
      <c r="N426" s="138">
        <v>1</v>
      </c>
      <c r="O426" s="138" t="s">
        <v>2275</v>
      </c>
      <c r="P426" s="158"/>
      <c r="Q426" s="137" t="s">
        <v>1118</v>
      </c>
      <c r="R426" s="209"/>
      <c r="S426" s="160">
        <v>8717332019205</v>
      </c>
    </row>
    <row r="427" spans="1:19" x14ac:dyDescent="0.2">
      <c r="A427" s="313"/>
      <c r="B427" s="132" t="s">
        <v>2276</v>
      </c>
      <c r="C427" s="132" t="s">
        <v>321</v>
      </c>
      <c r="D427" s="218" t="s">
        <v>320</v>
      </c>
      <c r="E427" s="132" t="s">
        <v>2277</v>
      </c>
      <c r="F427" s="136" t="s">
        <v>682</v>
      </c>
      <c r="G427" s="124">
        <v>61.87</v>
      </c>
      <c r="H427" s="124">
        <f t="shared" si="32"/>
        <v>297</v>
      </c>
      <c r="I427" s="179" t="s">
        <v>2743</v>
      </c>
      <c r="J427" s="179" t="s">
        <v>229</v>
      </c>
      <c r="K427" s="230" t="s">
        <v>3</v>
      </c>
      <c r="L427" s="138">
        <v>8531103000</v>
      </c>
      <c r="M427" s="230" t="s">
        <v>626</v>
      </c>
      <c r="N427" s="230">
        <v>161</v>
      </c>
      <c r="O427" s="230" t="s">
        <v>1923</v>
      </c>
      <c r="P427" s="297"/>
      <c r="Q427" s="230"/>
      <c r="R427" s="209"/>
      <c r="S427" s="160">
        <v>8717332494477</v>
      </c>
    </row>
    <row r="428" spans="1:19" x14ac:dyDescent="0.2">
      <c r="A428" s="313"/>
      <c r="B428" s="132" t="s">
        <v>2278</v>
      </c>
      <c r="C428" s="132" t="s">
        <v>324</v>
      </c>
      <c r="D428" s="218" t="s">
        <v>323</v>
      </c>
      <c r="E428" s="132" t="s">
        <v>2279</v>
      </c>
      <c r="F428" s="136" t="s">
        <v>682</v>
      </c>
      <c r="G428" s="124">
        <v>58.03</v>
      </c>
      <c r="H428" s="124">
        <f t="shared" si="32"/>
        <v>279</v>
      </c>
      <c r="I428" s="179" t="s">
        <v>2743</v>
      </c>
      <c r="J428" s="179" t="s">
        <v>229</v>
      </c>
      <c r="K428" s="230" t="s">
        <v>3</v>
      </c>
      <c r="L428" s="138">
        <v>8531103000</v>
      </c>
      <c r="M428" s="230" t="s">
        <v>626</v>
      </c>
      <c r="N428" s="230">
        <v>31</v>
      </c>
      <c r="O428" s="230" t="s">
        <v>2280</v>
      </c>
      <c r="P428" s="297"/>
      <c r="Q428" s="230"/>
      <c r="R428" s="209"/>
      <c r="S428" s="160">
        <v>8717332494484</v>
      </c>
    </row>
    <row r="429" spans="1:19" x14ac:dyDescent="0.2">
      <c r="A429" s="313"/>
      <c r="B429" s="132" t="s">
        <v>2281</v>
      </c>
      <c r="C429" s="132" t="s">
        <v>327</v>
      </c>
      <c r="D429" s="218" t="s">
        <v>326</v>
      </c>
      <c r="E429" s="132" t="s">
        <v>2282</v>
      </c>
      <c r="F429" s="136" t="s">
        <v>682</v>
      </c>
      <c r="G429" s="124">
        <v>61.87</v>
      </c>
      <c r="H429" s="124">
        <f t="shared" si="32"/>
        <v>297</v>
      </c>
      <c r="I429" s="179" t="s">
        <v>2743</v>
      </c>
      <c r="J429" s="179" t="s">
        <v>229</v>
      </c>
      <c r="K429" s="230" t="s">
        <v>3</v>
      </c>
      <c r="L429" s="138">
        <v>8531103000</v>
      </c>
      <c r="M429" s="230" t="s">
        <v>626</v>
      </c>
      <c r="N429" s="230">
        <v>61</v>
      </c>
      <c r="O429" s="230" t="s">
        <v>2283</v>
      </c>
      <c r="P429" s="297"/>
      <c r="Q429" s="230"/>
      <c r="R429" s="209"/>
      <c r="S429" s="160">
        <v>8717332494491</v>
      </c>
    </row>
    <row r="430" spans="1:19" x14ac:dyDescent="0.2">
      <c r="A430" s="313"/>
      <c r="B430" s="132" t="s">
        <v>2284</v>
      </c>
      <c r="C430" s="132" t="s">
        <v>330</v>
      </c>
      <c r="D430" s="218" t="s">
        <v>329</v>
      </c>
      <c r="E430" s="132" t="s">
        <v>2285</v>
      </c>
      <c r="F430" s="136" t="s">
        <v>682</v>
      </c>
      <c r="G430" s="124">
        <v>58.03</v>
      </c>
      <c r="H430" s="124">
        <f t="shared" si="32"/>
        <v>279</v>
      </c>
      <c r="I430" s="179" t="s">
        <v>2743</v>
      </c>
      <c r="J430" s="179" t="s">
        <v>229</v>
      </c>
      <c r="K430" s="230" t="s">
        <v>3</v>
      </c>
      <c r="L430" s="138">
        <v>8531103000</v>
      </c>
      <c r="M430" s="230" t="s">
        <v>626</v>
      </c>
      <c r="N430" s="230">
        <v>73</v>
      </c>
      <c r="O430" s="230" t="s">
        <v>2280</v>
      </c>
      <c r="P430" s="297"/>
      <c r="Q430" s="230"/>
      <c r="R430" s="209"/>
      <c r="S430" s="160">
        <v>8717332494507</v>
      </c>
    </row>
    <row r="431" spans="1:19" x14ac:dyDescent="0.2">
      <c r="A431" s="313"/>
      <c r="B431" s="132" t="s">
        <v>2286</v>
      </c>
      <c r="C431" s="132" t="s">
        <v>2287</v>
      </c>
      <c r="D431" s="218" t="s">
        <v>332</v>
      </c>
      <c r="E431" s="132" t="s">
        <v>2288</v>
      </c>
      <c r="F431" s="136" t="s">
        <v>682</v>
      </c>
      <c r="G431" s="124">
        <v>133.13</v>
      </c>
      <c r="H431" s="124">
        <f t="shared" si="32"/>
        <v>639</v>
      </c>
      <c r="I431" s="179" t="s">
        <v>2743</v>
      </c>
      <c r="J431" s="179" t="s">
        <v>229</v>
      </c>
      <c r="K431" s="230" t="s">
        <v>3</v>
      </c>
      <c r="L431" s="138">
        <v>8531103000</v>
      </c>
      <c r="M431" s="230" t="s">
        <v>626</v>
      </c>
      <c r="N431" s="230">
        <v>73</v>
      </c>
      <c r="O431" s="230" t="s">
        <v>2289</v>
      </c>
      <c r="P431" s="297"/>
      <c r="Q431" s="230"/>
      <c r="R431" s="209"/>
      <c r="S431" s="160">
        <v>8717332494514</v>
      </c>
    </row>
    <row r="432" spans="1:19" x14ac:dyDescent="0.2">
      <c r="A432" s="313"/>
      <c r="B432" s="132" t="s">
        <v>2290</v>
      </c>
      <c r="C432" s="133" t="s">
        <v>1082</v>
      </c>
      <c r="D432" s="134" t="s">
        <v>1080</v>
      </c>
      <c r="E432" s="135" t="s">
        <v>2291</v>
      </c>
      <c r="F432" s="136" t="s">
        <v>682</v>
      </c>
      <c r="G432" s="124">
        <v>541.38</v>
      </c>
      <c r="H432" s="124">
        <f t="shared" si="32"/>
        <v>2599</v>
      </c>
      <c r="I432" s="137" t="s">
        <v>2743</v>
      </c>
      <c r="J432" s="137" t="s">
        <v>229</v>
      </c>
      <c r="K432" s="137" t="s">
        <v>3</v>
      </c>
      <c r="L432" s="138">
        <v>85318070</v>
      </c>
      <c r="M432" s="230" t="s">
        <v>666</v>
      </c>
      <c r="N432" s="138">
        <v>0</v>
      </c>
      <c r="O432" s="138" t="s">
        <v>2292</v>
      </c>
      <c r="P432" s="298"/>
      <c r="Q432" s="137"/>
      <c r="R432" s="209"/>
      <c r="S432" s="160">
        <v>4060039128270</v>
      </c>
    </row>
    <row r="433" spans="1:19" x14ac:dyDescent="0.2">
      <c r="A433" s="316"/>
      <c r="B433" s="132" t="s">
        <v>2293</v>
      </c>
      <c r="C433" s="132" t="s">
        <v>1083</v>
      </c>
      <c r="D433" s="218" t="s">
        <v>1081</v>
      </c>
      <c r="E433" s="132" t="s">
        <v>2294</v>
      </c>
      <c r="F433" s="136" t="s">
        <v>682</v>
      </c>
      <c r="G433" s="124">
        <v>325.23</v>
      </c>
      <c r="H433" s="124">
        <f t="shared" si="32"/>
        <v>1561</v>
      </c>
      <c r="I433" s="179" t="s">
        <v>2743</v>
      </c>
      <c r="J433" s="179" t="s">
        <v>229</v>
      </c>
      <c r="K433" s="230" t="s">
        <v>3</v>
      </c>
      <c r="L433" s="138">
        <v>85318070</v>
      </c>
      <c r="M433" s="230" t="s">
        <v>666</v>
      </c>
      <c r="N433" s="230">
        <v>1</v>
      </c>
      <c r="O433" s="230" t="s">
        <v>2295</v>
      </c>
      <c r="P433" s="297"/>
      <c r="Q433" s="230"/>
      <c r="R433" s="209"/>
      <c r="S433" s="160">
        <v>4060039128287</v>
      </c>
    </row>
    <row r="434" spans="1:19" x14ac:dyDescent="0.2">
      <c r="A434" s="316"/>
      <c r="B434" s="132"/>
      <c r="C434" s="132" t="s">
        <v>2734</v>
      </c>
      <c r="D434" s="218" t="s">
        <v>2735</v>
      </c>
      <c r="E434" s="132" t="s">
        <v>2736</v>
      </c>
      <c r="F434" s="136" t="s">
        <v>682</v>
      </c>
      <c r="G434" s="124">
        <v>3875</v>
      </c>
      <c r="H434" s="124">
        <f t="shared" si="32"/>
        <v>18600</v>
      </c>
      <c r="I434" s="179" t="s">
        <v>2743</v>
      </c>
      <c r="J434" s="179" t="s">
        <v>229</v>
      </c>
      <c r="K434" s="230" t="s">
        <v>3</v>
      </c>
      <c r="L434" s="138">
        <v>85311030</v>
      </c>
      <c r="M434" s="230" t="s">
        <v>2737</v>
      </c>
      <c r="N434" s="230"/>
      <c r="O434" s="362" t="s">
        <v>2738</v>
      </c>
      <c r="P434" s="297"/>
      <c r="Q434" s="230"/>
      <c r="R434" s="209"/>
      <c r="S434" s="160">
        <v>4060039201850</v>
      </c>
    </row>
    <row r="435" spans="1:19" x14ac:dyDescent="0.2">
      <c r="A435" s="313"/>
      <c r="B435" s="147" t="s">
        <v>2296</v>
      </c>
      <c r="C435" s="148"/>
      <c r="D435" s="149" t="s">
        <v>1160</v>
      </c>
      <c r="E435" s="148"/>
      <c r="F435" s="150"/>
      <c r="G435" s="318"/>
      <c r="H435" s="318"/>
      <c r="I435" s="151" t="s">
        <v>1160</v>
      </c>
      <c r="J435" s="151"/>
      <c r="K435" s="151"/>
      <c r="L435" s="151"/>
      <c r="M435" s="151"/>
      <c r="N435" s="151" t="s">
        <v>1160</v>
      </c>
      <c r="O435" s="151" t="s">
        <v>1160</v>
      </c>
      <c r="P435" s="257"/>
      <c r="Q435" s="153"/>
      <c r="R435" s="154"/>
      <c r="S435" s="280"/>
    </row>
    <row r="436" spans="1:19" x14ac:dyDescent="0.2">
      <c r="A436" s="313"/>
      <c r="B436" s="132" t="s">
        <v>2297</v>
      </c>
      <c r="C436" s="133" t="s">
        <v>2298</v>
      </c>
      <c r="D436" s="218" t="s">
        <v>2299</v>
      </c>
      <c r="E436" s="231" t="s">
        <v>2300</v>
      </c>
      <c r="F436" s="136" t="s">
        <v>682</v>
      </c>
      <c r="G436" s="124">
        <v>105.13</v>
      </c>
      <c r="H436" s="124">
        <f>ROUND(ROUND(G436*4.8,2),0)</f>
        <v>505</v>
      </c>
      <c r="I436" s="137" t="s">
        <v>2743</v>
      </c>
      <c r="J436" s="137" t="s">
        <v>229</v>
      </c>
      <c r="K436" s="137" t="s">
        <v>3</v>
      </c>
      <c r="L436" s="138">
        <v>8531103000</v>
      </c>
      <c r="M436" s="230" t="s">
        <v>626</v>
      </c>
      <c r="N436" s="138">
        <v>45</v>
      </c>
      <c r="O436" s="138" t="s">
        <v>2301</v>
      </c>
      <c r="P436" s="158"/>
      <c r="Q436" s="137"/>
      <c r="R436" s="209"/>
      <c r="S436" s="160">
        <v>8717332925155</v>
      </c>
    </row>
    <row r="437" spans="1:19" x14ac:dyDescent="0.2">
      <c r="A437" s="313"/>
      <c r="B437" s="132" t="s">
        <v>2302</v>
      </c>
      <c r="C437" s="133" t="s">
        <v>2303</v>
      </c>
      <c r="D437" s="218" t="s">
        <v>2304</v>
      </c>
      <c r="E437" s="231" t="s">
        <v>2305</v>
      </c>
      <c r="F437" s="136" t="s">
        <v>682</v>
      </c>
      <c r="G437" s="124">
        <v>105.13</v>
      </c>
      <c r="H437" s="124">
        <f t="shared" ref="H437:H457" si="33">ROUND(ROUND(G437*4.8,2),0)</f>
        <v>505</v>
      </c>
      <c r="I437" s="137" t="s">
        <v>2743</v>
      </c>
      <c r="J437" s="137" t="s">
        <v>229</v>
      </c>
      <c r="K437" s="137" t="s">
        <v>3</v>
      </c>
      <c r="L437" s="138">
        <v>8531103000</v>
      </c>
      <c r="M437" s="230" t="s">
        <v>626</v>
      </c>
      <c r="N437" s="138">
        <v>52</v>
      </c>
      <c r="O437" s="138" t="s">
        <v>2301</v>
      </c>
      <c r="P437" s="158"/>
      <c r="Q437" s="137"/>
      <c r="R437" s="209"/>
      <c r="S437" s="160">
        <v>8717332925162</v>
      </c>
    </row>
    <row r="438" spans="1:19" x14ac:dyDescent="0.2">
      <c r="A438" s="313"/>
      <c r="B438" s="132" t="s">
        <v>2306</v>
      </c>
      <c r="C438" s="133" t="s">
        <v>2307</v>
      </c>
      <c r="D438" s="218" t="s">
        <v>2308</v>
      </c>
      <c r="E438" s="231" t="s">
        <v>2309</v>
      </c>
      <c r="F438" s="136" t="s">
        <v>682</v>
      </c>
      <c r="G438" s="124">
        <v>105.13</v>
      </c>
      <c r="H438" s="124">
        <f t="shared" si="33"/>
        <v>505</v>
      </c>
      <c r="I438" s="137" t="s">
        <v>2743</v>
      </c>
      <c r="J438" s="137" t="s">
        <v>229</v>
      </c>
      <c r="K438" s="179" t="s">
        <v>229</v>
      </c>
      <c r="L438" s="138">
        <v>8531103000</v>
      </c>
      <c r="M438" s="230" t="s">
        <v>626</v>
      </c>
      <c r="N438" s="138">
        <v>0</v>
      </c>
      <c r="O438" s="138" t="s">
        <v>2310</v>
      </c>
      <c r="P438" s="158"/>
      <c r="Q438" s="137"/>
      <c r="R438" s="209"/>
      <c r="S438" s="160">
        <v>8717332925179</v>
      </c>
    </row>
    <row r="439" spans="1:19" x14ac:dyDescent="0.2">
      <c r="A439" s="313"/>
      <c r="B439" s="132" t="s">
        <v>2311</v>
      </c>
      <c r="C439" s="133" t="s">
        <v>2312</v>
      </c>
      <c r="D439" s="218" t="s">
        <v>2313</v>
      </c>
      <c r="E439" s="231" t="s">
        <v>2314</v>
      </c>
      <c r="F439" s="136" t="s">
        <v>682</v>
      </c>
      <c r="G439" s="124">
        <v>105.13</v>
      </c>
      <c r="H439" s="124">
        <f t="shared" si="33"/>
        <v>505</v>
      </c>
      <c r="I439" s="137" t="s">
        <v>2743</v>
      </c>
      <c r="J439" s="137" t="s">
        <v>229</v>
      </c>
      <c r="K439" s="137" t="s">
        <v>3</v>
      </c>
      <c r="L439" s="138">
        <v>8531103000</v>
      </c>
      <c r="M439" s="230" t="s">
        <v>626</v>
      </c>
      <c r="N439" s="138">
        <v>19</v>
      </c>
      <c r="O439" s="138" t="s">
        <v>2310</v>
      </c>
      <c r="P439" s="158"/>
      <c r="Q439" s="137"/>
      <c r="R439" s="209"/>
      <c r="S439" s="160">
        <v>8717332925186</v>
      </c>
    </row>
    <row r="440" spans="1:19" x14ac:dyDescent="0.2">
      <c r="A440" s="313"/>
      <c r="B440" s="132" t="s">
        <v>2315</v>
      </c>
      <c r="C440" s="133" t="s">
        <v>2316</v>
      </c>
      <c r="D440" s="218" t="s">
        <v>2317</v>
      </c>
      <c r="E440" s="231" t="s">
        <v>2318</v>
      </c>
      <c r="F440" s="136" t="s">
        <v>682</v>
      </c>
      <c r="G440" s="124">
        <v>105.13</v>
      </c>
      <c r="H440" s="124">
        <f t="shared" si="33"/>
        <v>505</v>
      </c>
      <c r="I440" s="137" t="s">
        <v>2743</v>
      </c>
      <c r="J440" s="137" t="s">
        <v>229</v>
      </c>
      <c r="K440" s="137" t="s">
        <v>3</v>
      </c>
      <c r="L440" s="138">
        <v>8531103000</v>
      </c>
      <c r="M440" s="230" t="s">
        <v>626</v>
      </c>
      <c r="N440" s="138">
        <v>7</v>
      </c>
      <c r="O440" s="138" t="s">
        <v>2301</v>
      </c>
      <c r="P440" s="158"/>
      <c r="Q440" s="137"/>
      <c r="R440" s="209"/>
      <c r="S440" s="160">
        <v>8717332925193</v>
      </c>
    </row>
    <row r="441" spans="1:19" x14ac:dyDescent="0.2">
      <c r="A441" s="313"/>
      <c r="B441" s="132" t="s">
        <v>2319</v>
      </c>
      <c r="C441" s="133" t="s">
        <v>2320</v>
      </c>
      <c r="D441" s="218" t="s">
        <v>2321</v>
      </c>
      <c r="E441" s="231" t="s">
        <v>2322</v>
      </c>
      <c r="F441" s="136" t="s">
        <v>682</v>
      </c>
      <c r="G441" s="124">
        <v>105.13</v>
      </c>
      <c r="H441" s="124">
        <f t="shared" si="33"/>
        <v>505</v>
      </c>
      <c r="I441" s="137" t="s">
        <v>2743</v>
      </c>
      <c r="J441" s="137" t="s">
        <v>229</v>
      </c>
      <c r="K441" s="137" t="s">
        <v>3</v>
      </c>
      <c r="L441" s="138">
        <v>8531103000</v>
      </c>
      <c r="M441" s="230" t="s">
        <v>626</v>
      </c>
      <c r="N441" s="138">
        <v>4</v>
      </c>
      <c r="O441" s="138" t="s">
        <v>2301</v>
      </c>
      <c r="P441" s="158"/>
      <c r="Q441" s="137"/>
      <c r="R441" s="209"/>
      <c r="S441" s="160">
        <v>8717332925209</v>
      </c>
    </row>
    <row r="442" spans="1:19" x14ac:dyDescent="0.2">
      <c r="A442" s="313"/>
      <c r="B442" s="132" t="s">
        <v>2323</v>
      </c>
      <c r="C442" s="133" t="s">
        <v>2324</v>
      </c>
      <c r="D442" s="218" t="s">
        <v>2325</v>
      </c>
      <c r="E442" s="231" t="s">
        <v>2326</v>
      </c>
      <c r="F442" s="136" t="s">
        <v>682</v>
      </c>
      <c r="G442" s="124">
        <v>105.13</v>
      </c>
      <c r="H442" s="124">
        <f t="shared" si="33"/>
        <v>505</v>
      </c>
      <c r="I442" s="137" t="s">
        <v>2743</v>
      </c>
      <c r="J442" s="137" t="s">
        <v>229</v>
      </c>
      <c r="K442" s="137" t="s">
        <v>3</v>
      </c>
      <c r="L442" s="138">
        <v>8531103000</v>
      </c>
      <c r="M442" s="230" t="s">
        <v>626</v>
      </c>
      <c r="N442" s="138">
        <v>10</v>
      </c>
      <c r="O442" s="138" t="s">
        <v>2310</v>
      </c>
      <c r="P442" s="158"/>
      <c r="Q442" s="137"/>
      <c r="R442" s="209"/>
      <c r="S442" s="160">
        <v>8717332925216</v>
      </c>
    </row>
    <row r="443" spans="1:19" x14ac:dyDescent="0.2">
      <c r="A443" s="313"/>
      <c r="B443" s="132" t="s">
        <v>2327</v>
      </c>
      <c r="C443" s="133" t="s">
        <v>2328</v>
      </c>
      <c r="D443" s="218" t="s">
        <v>2329</v>
      </c>
      <c r="E443" s="231" t="s">
        <v>2330</v>
      </c>
      <c r="F443" s="136" t="s">
        <v>682</v>
      </c>
      <c r="G443" s="124">
        <v>105.13</v>
      </c>
      <c r="H443" s="124">
        <f t="shared" si="33"/>
        <v>505</v>
      </c>
      <c r="I443" s="137" t="s">
        <v>2743</v>
      </c>
      <c r="J443" s="137" t="s">
        <v>229</v>
      </c>
      <c r="K443" s="137" t="s">
        <v>3</v>
      </c>
      <c r="L443" s="138">
        <v>8531103000</v>
      </c>
      <c r="M443" s="230" t="s">
        <v>626</v>
      </c>
      <c r="N443" s="138">
        <v>13</v>
      </c>
      <c r="O443" s="138" t="s">
        <v>2310</v>
      </c>
      <c r="P443" s="158"/>
      <c r="Q443" s="137"/>
      <c r="R443" s="209"/>
      <c r="S443" s="160">
        <v>8717332925223</v>
      </c>
    </row>
    <row r="444" spans="1:19" x14ac:dyDescent="0.2">
      <c r="A444" s="313"/>
      <c r="B444" s="132" t="s">
        <v>2331</v>
      </c>
      <c r="C444" s="133" t="s">
        <v>2332</v>
      </c>
      <c r="D444" s="218" t="s">
        <v>2333</v>
      </c>
      <c r="E444" s="231" t="s">
        <v>2334</v>
      </c>
      <c r="F444" s="136" t="s">
        <v>682</v>
      </c>
      <c r="G444" s="124">
        <v>105.13</v>
      </c>
      <c r="H444" s="124">
        <f t="shared" si="33"/>
        <v>505</v>
      </c>
      <c r="I444" s="137" t="s">
        <v>2743</v>
      </c>
      <c r="J444" s="137" t="s">
        <v>229</v>
      </c>
      <c r="K444" s="137" t="s">
        <v>3</v>
      </c>
      <c r="L444" s="138">
        <v>8531103000</v>
      </c>
      <c r="M444" s="230" t="s">
        <v>626</v>
      </c>
      <c r="N444" s="138">
        <v>20</v>
      </c>
      <c r="O444" s="138" t="s">
        <v>2301</v>
      </c>
      <c r="P444" s="158"/>
      <c r="Q444" s="137"/>
      <c r="R444" s="209"/>
      <c r="S444" s="160">
        <v>8717332925230</v>
      </c>
    </row>
    <row r="445" spans="1:19" x14ac:dyDescent="0.2">
      <c r="A445" s="313"/>
      <c r="B445" s="132" t="s">
        <v>2335</v>
      </c>
      <c r="C445" s="133" t="s">
        <v>378</v>
      </c>
      <c r="D445" s="218" t="s">
        <v>377</v>
      </c>
      <c r="E445" s="231" t="s">
        <v>2336</v>
      </c>
      <c r="F445" s="136" t="s">
        <v>682</v>
      </c>
      <c r="G445" s="124">
        <v>105.13</v>
      </c>
      <c r="H445" s="124">
        <f t="shared" si="33"/>
        <v>505</v>
      </c>
      <c r="I445" s="137" t="s">
        <v>2743</v>
      </c>
      <c r="J445" s="137" t="s">
        <v>229</v>
      </c>
      <c r="K445" s="137" t="s">
        <v>3</v>
      </c>
      <c r="L445" s="138">
        <v>8531103000</v>
      </c>
      <c r="M445" s="230" t="s">
        <v>626</v>
      </c>
      <c r="N445" s="138">
        <v>20</v>
      </c>
      <c r="O445" s="138" t="s">
        <v>2301</v>
      </c>
      <c r="P445" s="158"/>
      <c r="Q445" s="137"/>
      <c r="R445" s="209"/>
      <c r="S445" s="160">
        <v>8717332925247</v>
      </c>
    </row>
    <row r="446" spans="1:19" x14ac:dyDescent="0.2">
      <c r="A446" s="313"/>
      <c r="B446" s="132" t="s">
        <v>2337</v>
      </c>
      <c r="C446" s="133" t="s">
        <v>2338</v>
      </c>
      <c r="D446" s="218" t="s">
        <v>2339</v>
      </c>
      <c r="E446" s="231" t="s">
        <v>2340</v>
      </c>
      <c r="F446" s="136" t="s">
        <v>682</v>
      </c>
      <c r="G446" s="124">
        <v>105.13</v>
      </c>
      <c r="H446" s="124">
        <f t="shared" si="33"/>
        <v>505</v>
      </c>
      <c r="I446" s="137" t="s">
        <v>2743</v>
      </c>
      <c r="J446" s="137" t="s">
        <v>229</v>
      </c>
      <c r="K446" s="137" t="s">
        <v>3</v>
      </c>
      <c r="L446" s="138">
        <v>8531103000</v>
      </c>
      <c r="M446" s="230" t="s">
        <v>626</v>
      </c>
      <c r="N446" s="138">
        <v>12</v>
      </c>
      <c r="O446" s="138" t="s">
        <v>2301</v>
      </c>
      <c r="P446" s="158"/>
      <c r="Q446" s="137"/>
      <c r="R446" s="209"/>
      <c r="S446" s="160">
        <v>8717332925254</v>
      </c>
    </row>
    <row r="447" spans="1:19" x14ac:dyDescent="0.2">
      <c r="A447" s="313"/>
      <c r="B447" s="132" t="s">
        <v>2341</v>
      </c>
      <c r="C447" s="133" t="s">
        <v>381</v>
      </c>
      <c r="D447" s="218" t="s">
        <v>380</v>
      </c>
      <c r="E447" s="231" t="s">
        <v>2342</v>
      </c>
      <c r="F447" s="136" t="s">
        <v>682</v>
      </c>
      <c r="G447" s="124">
        <v>105.13</v>
      </c>
      <c r="H447" s="124">
        <f t="shared" si="33"/>
        <v>505</v>
      </c>
      <c r="I447" s="137" t="s">
        <v>2743</v>
      </c>
      <c r="J447" s="137" t="s">
        <v>229</v>
      </c>
      <c r="K447" s="137" t="s">
        <v>3</v>
      </c>
      <c r="L447" s="138">
        <v>8531103000</v>
      </c>
      <c r="M447" s="230" t="s">
        <v>626</v>
      </c>
      <c r="N447" s="138">
        <v>61</v>
      </c>
      <c r="O447" s="138" t="s">
        <v>2310</v>
      </c>
      <c r="P447" s="158"/>
      <c r="Q447" s="137"/>
      <c r="R447" s="209"/>
      <c r="S447" s="160">
        <v>8717332925261</v>
      </c>
    </row>
    <row r="448" spans="1:19" x14ac:dyDescent="0.2">
      <c r="A448" s="313"/>
      <c r="B448" s="132" t="s">
        <v>2343</v>
      </c>
      <c r="C448" s="133" t="s">
        <v>2344</v>
      </c>
      <c r="D448" s="134" t="s">
        <v>2345</v>
      </c>
      <c r="E448" s="135" t="s">
        <v>2346</v>
      </c>
      <c r="F448" s="136" t="s">
        <v>682</v>
      </c>
      <c r="G448" s="124">
        <v>232.81</v>
      </c>
      <c r="H448" s="124">
        <f t="shared" si="33"/>
        <v>1117</v>
      </c>
      <c r="I448" s="137" t="s">
        <v>2743</v>
      </c>
      <c r="J448" s="137" t="s">
        <v>229</v>
      </c>
      <c r="K448" s="137" t="s">
        <v>3</v>
      </c>
      <c r="L448" s="138">
        <v>85318070</v>
      </c>
      <c r="M448" s="137" t="s">
        <v>666</v>
      </c>
      <c r="N448" s="138">
        <v>1</v>
      </c>
      <c r="O448" s="138" t="s">
        <v>2347</v>
      </c>
      <c r="P448" s="158"/>
      <c r="Q448" s="137"/>
      <c r="R448" s="209"/>
      <c r="S448" s="160">
        <v>8717332402854</v>
      </c>
    </row>
    <row r="449" spans="1:19" x14ac:dyDescent="0.2">
      <c r="A449" s="313"/>
      <c r="B449" s="132" t="s">
        <v>2348</v>
      </c>
      <c r="C449" s="133" t="s">
        <v>2349</v>
      </c>
      <c r="D449" s="134" t="s">
        <v>2350</v>
      </c>
      <c r="E449" s="135" t="s">
        <v>2351</v>
      </c>
      <c r="F449" s="136" t="s">
        <v>682</v>
      </c>
      <c r="G449" s="124">
        <v>232.81</v>
      </c>
      <c r="H449" s="124">
        <f t="shared" si="33"/>
        <v>1117</v>
      </c>
      <c r="I449" s="137" t="s">
        <v>2743</v>
      </c>
      <c r="J449" s="137" t="s">
        <v>229</v>
      </c>
      <c r="K449" s="137" t="s">
        <v>3</v>
      </c>
      <c r="L449" s="138">
        <v>85318070</v>
      </c>
      <c r="M449" s="137" t="s">
        <v>666</v>
      </c>
      <c r="N449" s="138">
        <v>1</v>
      </c>
      <c r="O449" s="138" t="s">
        <v>2352</v>
      </c>
      <c r="P449" s="158"/>
      <c r="Q449" s="137"/>
      <c r="R449" s="209"/>
      <c r="S449" s="160">
        <v>8717332402861</v>
      </c>
    </row>
    <row r="450" spans="1:19" x14ac:dyDescent="0.2">
      <c r="A450" s="313"/>
      <c r="B450" s="132" t="s">
        <v>2353</v>
      </c>
      <c r="C450" s="133" t="s">
        <v>372</v>
      </c>
      <c r="D450" s="134" t="s">
        <v>371</v>
      </c>
      <c r="E450" s="135" t="s">
        <v>2354</v>
      </c>
      <c r="F450" s="136" t="s">
        <v>682</v>
      </c>
      <c r="G450" s="124">
        <v>74.680000000000007</v>
      </c>
      <c r="H450" s="124">
        <f t="shared" si="33"/>
        <v>358</v>
      </c>
      <c r="I450" s="137" t="s">
        <v>2743</v>
      </c>
      <c r="J450" s="137" t="s">
        <v>229</v>
      </c>
      <c r="K450" s="137" t="s">
        <v>3</v>
      </c>
      <c r="L450" s="138">
        <v>8531103000</v>
      </c>
      <c r="M450" s="230" t="s">
        <v>626</v>
      </c>
      <c r="N450" s="138">
        <v>47</v>
      </c>
      <c r="O450" s="138" t="s">
        <v>1436</v>
      </c>
      <c r="P450" s="298"/>
      <c r="Q450" s="137"/>
      <c r="R450" s="209"/>
      <c r="S450" s="160">
        <v>8717332494521</v>
      </c>
    </row>
    <row r="451" spans="1:19" x14ac:dyDescent="0.2">
      <c r="A451" s="313"/>
      <c r="B451" s="132" t="s">
        <v>2355</v>
      </c>
      <c r="C451" s="133" t="s">
        <v>2356</v>
      </c>
      <c r="D451" s="134" t="s">
        <v>2357</v>
      </c>
      <c r="E451" s="135" t="s">
        <v>2358</v>
      </c>
      <c r="F451" s="136" t="s">
        <v>682</v>
      </c>
      <c r="G451" s="124">
        <v>74.680000000000007</v>
      </c>
      <c r="H451" s="124">
        <f t="shared" si="33"/>
        <v>358</v>
      </c>
      <c r="I451" s="137" t="s">
        <v>2743</v>
      </c>
      <c r="J451" s="137" t="s">
        <v>229</v>
      </c>
      <c r="K451" s="137" t="s">
        <v>3</v>
      </c>
      <c r="L451" s="138">
        <v>8531103000</v>
      </c>
      <c r="M451" s="230" t="s">
        <v>626</v>
      </c>
      <c r="N451" s="138">
        <v>10</v>
      </c>
      <c r="O451" s="138" t="s">
        <v>2359</v>
      </c>
      <c r="P451" s="298"/>
      <c r="Q451" s="137"/>
      <c r="R451" s="209"/>
      <c r="S451" s="160">
        <v>8717332494538</v>
      </c>
    </row>
    <row r="452" spans="1:19" x14ac:dyDescent="0.2">
      <c r="A452" s="313"/>
      <c r="B452" s="132" t="s">
        <v>2360</v>
      </c>
      <c r="C452" s="133" t="s">
        <v>375</v>
      </c>
      <c r="D452" s="134" t="s">
        <v>374</v>
      </c>
      <c r="E452" s="135" t="s">
        <v>2361</v>
      </c>
      <c r="F452" s="136" t="s">
        <v>682</v>
      </c>
      <c r="G452" s="124">
        <v>74.680000000000007</v>
      </c>
      <c r="H452" s="124">
        <f t="shared" si="33"/>
        <v>358</v>
      </c>
      <c r="I452" s="137" t="s">
        <v>2743</v>
      </c>
      <c r="J452" s="137" t="s">
        <v>229</v>
      </c>
      <c r="K452" s="137" t="s">
        <v>3</v>
      </c>
      <c r="L452" s="138">
        <v>8531103000</v>
      </c>
      <c r="M452" s="230" t="s">
        <v>626</v>
      </c>
      <c r="N452" s="138">
        <v>4</v>
      </c>
      <c r="O452" s="138" t="s">
        <v>2362</v>
      </c>
      <c r="P452" s="158"/>
      <c r="Q452" s="137"/>
      <c r="R452" s="209"/>
      <c r="S452" s="160">
        <v>8717332494545</v>
      </c>
    </row>
    <row r="453" spans="1:19" x14ac:dyDescent="0.2">
      <c r="A453" s="313"/>
      <c r="B453" s="132" t="s">
        <v>2363</v>
      </c>
      <c r="C453" s="133" t="s">
        <v>2364</v>
      </c>
      <c r="D453" s="134" t="s">
        <v>2365</v>
      </c>
      <c r="E453" s="135" t="s">
        <v>2366</v>
      </c>
      <c r="F453" s="136" t="s">
        <v>682</v>
      </c>
      <c r="G453" s="124">
        <v>74.680000000000007</v>
      </c>
      <c r="H453" s="124">
        <f t="shared" si="33"/>
        <v>358</v>
      </c>
      <c r="I453" s="137" t="s">
        <v>2743</v>
      </c>
      <c r="J453" s="137" t="s">
        <v>229</v>
      </c>
      <c r="K453" s="137" t="s">
        <v>3</v>
      </c>
      <c r="L453" s="138">
        <v>8531103000</v>
      </c>
      <c r="M453" s="230" t="s">
        <v>626</v>
      </c>
      <c r="N453" s="138">
        <v>2</v>
      </c>
      <c r="O453" s="138" t="s">
        <v>2362</v>
      </c>
      <c r="P453" s="158"/>
      <c r="Q453" s="137"/>
      <c r="R453" s="209"/>
      <c r="S453" s="160">
        <v>8717332494552</v>
      </c>
    </row>
    <row r="454" spans="1:19" x14ac:dyDescent="0.2">
      <c r="A454" s="313"/>
      <c r="B454" s="132" t="s">
        <v>2367</v>
      </c>
      <c r="C454" s="133" t="s">
        <v>385</v>
      </c>
      <c r="D454" s="134" t="s">
        <v>384</v>
      </c>
      <c r="E454" s="135" t="s">
        <v>2368</v>
      </c>
      <c r="F454" s="136" t="s">
        <v>682</v>
      </c>
      <c r="G454" s="124">
        <v>128.9</v>
      </c>
      <c r="H454" s="124">
        <f t="shared" si="33"/>
        <v>619</v>
      </c>
      <c r="I454" s="125" t="s">
        <v>2718</v>
      </c>
      <c r="J454" s="137" t="s">
        <v>229</v>
      </c>
      <c r="K454" s="137" t="s">
        <v>3</v>
      </c>
      <c r="L454" s="138">
        <v>8531900000</v>
      </c>
      <c r="M454" s="137" t="s">
        <v>626</v>
      </c>
      <c r="N454" s="138">
        <v>274</v>
      </c>
      <c r="O454" s="138" t="s">
        <v>1384</v>
      </c>
      <c r="P454" s="158"/>
      <c r="Q454" s="137"/>
      <c r="R454" s="209" t="s">
        <v>2369</v>
      </c>
      <c r="S454" s="160">
        <v>8717332282999</v>
      </c>
    </row>
    <row r="455" spans="1:19" x14ac:dyDescent="0.2">
      <c r="A455" s="313"/>
      <c r="B455" s="132" t="s">
        <v>2370</v>
      </c>
      <c r="C455" s="132" t="s">
        <v>2371</v>
      </c>
      <c r="D455" s="134" t="s">
        <v>2372</v>
      </c>
      <c r="E455" s="156" t="s">
        <v>2373</v>
      </c>
      <c r="F455" s="136" t="s">
        <v>682</v>
      </c>
      <c r="G455" s="124">
        <v>59.91</v>
      </c>
      <c r="H455" s="124">
        <f t="shared" si="33"/>
        <v>288</v>
      </c>
      <c r="I455" s="137" t="s">
        <v>2743</v>
      </c>
      <c r="J455" s="137" t="s">
        <v>229</v>
      </c>
      <c r="K455" s="230" t="s">
        <v>3</v>
      </c>
      <c r="L455" s="138">
        <v>3926909790</v>
      </c>
      <c r="M455" s="230" t="s">
        <v>666</v>
      </c>
      <c r="N455" s="230">
        <v>1</v>
      </c>
      <c r="O455" s="230" t="s">
        <v>2374</v>
      </c>
      <c r="P455" s="297"/>
      <c r="Q455" s="230"/>
      <c r="R455" s="230"/>
      <c r="S455" s="160">
        <v>8717332457519</v>
      </c>
    </row>
    <row r="456" spans="1:19" x14ac:dyDescent="0.2">
      <c r="A456" s="313"/>
      <c r="B456" s="132" t="s">
        <v>2375</v>
      </c>
      <c r="C456" s="133" t="s">
        <v>1093</v>
      </c>
      <c r="D456" s="134" t="s">
        <v>1092</v>
      </c>
      <c r="E456" s="135" t="s">
        <v>2376</v>
      </c>
      <c r="F456" s="136" t="s">
        <v>682</v>
      </c>
      <c r="G456" s="124">
        <v>499.01</v>
      </c>
      <c r="H456" s="124">
        <f t="shared" si="33"/>
        <v>2395</v>
      </c>
      <c r="I456" s="137" t="s">
        <v>2743</v>
      </c>
      <c r="J456" s="137" t="s">
        <v>229</v>
      </c>
      <c r="K456" s="137" t="s">
        <v>3</v>
      </c>
      <c r="L456" s="138">
        <v>85318070</v>
      </c>
      <c r="M456" s="230" t="s">
        <v>666</v>
      </c>
      <c r="N456" s="138">
        <v>0</v>
      </c>
      <c r="O456" s="138" t="s">
        <v>2377</v>
      </c>
      <c r="P456" s="298"/>
      <c r="Q456" s="137"/>
      <c r="R456" s="209"/>
      <c r="S456" s="160">
        <v>4060039128256</v>
      </c>
    </row>
    <row r="457" spans="1:19" x14ac:dyDescent="0.2">
      <c r="A457" s="313"/>
      <c r="B457" s="132" t="s">
        <v>2378</v>
      </c>
      <c r="C457" s="133" t="s">
        <v>2379</v>
      </c>
      <c r="D457" s="134" t="s">
        <v>2380</v>
      </c>
      <c r="E457" s="135" t="s">
        <v>2381</v>
      </c>
      <c r="F457" s="136" t="s">
        <v>682</v>
      </c>
      <c r="G457" s="124">
        <v>499.01</v>
      </c>
      <c r="H457" s="124">
        <f t="shared" si="33"/>
        <v>2395</v>
      </c>
      <c r="I457" s="137" t="s">
        <v>2743</v>
      </c>
      <c r="J457" s="137" t="s">
        <v>229</v>
      </c>
      <c r="K457" s="137" t="s">
        <v>3</v>
      </c>
      <c r="L457" s="138">
        <v>85318070</v>
      </c>
      <c r="M457" s="230" t="s">
        <v>666</v>
      </c>
      <c r="N457" s="138">
        <v>3</v>
      </c>
      <c r="O457" s="138" t="s">
        <v>2377</v>
      </c>
      <c r="P457" s="298"/>
      <c r="Q457" s="137"/>
      <c r="R457" s="209"/>
      <c r="S457" s="160">
        <v>4060039128263</v>
      </c>
    </row>
    <row r="458" spans="1:19" x14ac:dyDescent="0.2">
      <c r="A458" s="313"/>
      <c r="B458" s="147" t="s">
        <v>2382</v>
      </c>
      <c r="C458" s="148"/>
      <c r="D458" s="149"/>
      <c r="E458" s="148"/>
      <c r="F458" s="150"/>
      <c r="G458" s="318"/>
      <c r="H458" s="318"/>
      <c r="I458" s="151" t="s">
        <v>1160</v>
      </c>
      <c r="J458" s="151"/>
      <c r="K458" s="151"/>
      <c r="L458" s="151"/>
      <c r="M458" s="151"/>
      <c r="N458" s="151" t="s">
        <v>1160</v>
      </c>
      <c r="O458" s="151" t="s">
        <v>1160</v>
      </c>
      <c r="P458" s="257"/>
      <c r="Q458" s="153"/>
      <c r="R458" s="154"/>
      <c r="S458" s="280"/>
    </row>
    <row r="459" spans="1:19" x14ac:dyDescent="0.2">
      <c r="A459" s="313"/>
      <c r="B459" s="132" t="s">
        <v>2383</v>
      </c>
      <c r="C459" s="133" t="s">
        <v>2384</v>
      </c>
      <c r="D459" s="134" t="s">
        <v>2385</v>
      </c>
      <c r="E459" s="135" t="s">
        <v>2386</v>
      </c>
      <c r="F459" s="136" t="s">
        <v>682</v>
      </c>
      <c r="G459" s="124">
        <v>152.91999999999999</v>
      </c>
      <c r="H459" s="124">
        <f>ROUND(ROUND(G459*4.8,2),0)</f>
        <v>734</v>
      </c>
      <c r="I459" s="137" t="s">
        <v>2743</v>
      </c>
      <c r="J459" s="137" t="s">
        <v>229</v>
      </c>
      <c r="K459" s="137" t="s">
        <v>3</v>
      </c>
      <c r="L459" s="138">
        <v>8531103000</v>
      </c>
      <c r="M459" s="230" t="s">
        <v>626</v>
      </c>
      <c r="N459" s="138">
        <v>24</v>
      </c>
      <c r="O459" s="138" t="s">
        <v>2387</v>
      </c>
      <c r="P459" s="298"/>
      <c r="Q459" s="137"/>
      <c r="R459" s="209"/>
      <c r="S459" s="160">
        <v>8717332925278</v>
      </c>
    </row>
    <row r="460" spans="1:19" x14ac:dyDescent="0.2">
      <c r="A460" s="313"/>
      <c r="B460" s="132" t="s">
        <v>2388</v>
      </c>
      <c r="C460" s="133" t="s">
        <v>2389</v>
      </c>
      <c r="D460" s="134" t="s">
        <v>2390</v>
      </c>
      <c r="E460" s="135" t="s">
        <v>2391</v>
      </c>
      <c r="F460" s="136" t="s">
        <v>682</v>
      </c>
      <c r="G460" s="124">
        <v>152.91999999999999</v>
      </c>
      <c r="H460" s="124">
        <f t="shared" ref="H460:H462" si="34">ROUND(ROUND(G460*4.8,2),0)</f>
        <v>734</v>
      </c>
      <c r="I460" s="137" t="s">
        <v>2743</v>
      </c>
      <c r="J460" s="137" t="s">
        <v>229</v>
      </c>
      <c r="K460" s="137" t="s">
        <v>3</v>
      </c>
      <c r="L460" s="138">
        <v>8531103000</v>
      </c>
      <c r="M460" s="230" t="s">
        <v>626</v>
      </c>
      <c r="N460" s="138">
        <v>25</v>
      </c>
      <c r="O460" s="138" t="s">
        <v>2387</v>
      </c>
      <c r="P460" s="298"/>
      <c r="Q460" s="137"/>
      <c r="R460" s="209"/>
      <c r="S460" s="160">
        <v>8717332925285</v>
      </c>
    </row>
    <row r="461" spans="1:19" x14ac:dyDescent="0.2">
      <c r="A461" s="313"/>
      <c r="B461" s="132" t="s">
        <v>2392</v>
      </c>
      <c r="C461" s="133" t="s">
        <v>2393</v>
      </c>
      <c r="D461" s="134" t="s">
        <v>2394</v>
      </c>
      <c r="E461" s="135" t="s">
        <v>2395</v>
      </c>
      <c r="F461" s="136" t="s">
        <v>682</v>
      </c>
      <c r="G461" s="124">
        <v>152.91999999999999</v>
      </c>
      <c r="H461" s="124">
        <f t="shared" si="34"/>
        <v>734</v>
      </c>
      <c r="I461" s="137" t="s">
        <v>2743</v>
      </c>
      <c r="J461" s="137" t="s">
        <v>229</v>
      </c>
      <c r="K461" s="137" t="s">
        <v>3</v>
      </c>
      <c r="L461" s="138">
        <v>8531103000</v>
      </c>
      <c r="M461" s="230" t="s">
        <v>626</v>
      </c>
      <c r="N461" s="138">
        <v>39</v>
      </c>
      <c r="O461" s="138" t="s">
        <v>2387</v>
      </c>
      <c r="P461" s="298"/>
      <c r="Q461" s="137"/>
      <c r="R461" s="209"/>
      <c r="S461" s="160">
        <v>8717332925292</v>
      </c>
    </row>
    <row r="462" spans="1:19" ht="13.5" thickBot="1" x14ac:dyDescent="0.25">
      <c r="A462" s="313"/>
      <c r="B462" s="132" t="s">
        <v>2396</v>
      </c>
      <c r="C462" s="133" t="s">
        <v>336</v>
      </c>
      <c r="D462" s="134" t="s">
        <v>335</v>
      </c>
      <c r="E462" s="135" t="s">
        <v>2397</v>
      </c>
      <c r="F462" s="136" t="s">
        <v>682</v>
      </c>
      <c r="G462" s="124">
        <v>152.91999999999999</v>
      </c>
      <c r="H462" s="124">
        <f t="shared" si="34"/>
        <v>734</v>
      </c>
      <c r="I462" s="137" t="s">
        <v>2743</v>
      </c>
      <c r="J462" s="137" t="s">
        <v>229</v>
      </c>
      <c r="K462" s="137" t="s">
        <v>3</v>
      </c>
      <c r="L462" s="138">
        <v>8531103000</v>
      </c>
      <c r="M462" s="230" t="s">
        <v>626</v>
      </c>
      <c r="N462" s="138">
        <v>160</v>
      </c>
      <c r="O462" s="138" t="s">
        <v>2387</v>
      </c>
      <c r="P462" s="298"/>
      <c r="Q462" s="137"/>
      <c r="R462" s="209"/>
      <c r="S462" s="160">
        <v>8717332925308</v>
      </c>
    </row>
    <row r="463" spans="1:19" ht="13.5" thickBot="1" x14ac:dyDescent="0.25">
      <c r="A463" s="313"/>
      <c r="B463" s="392" t="s">
        <v>2398</v>
      </c>
      <c r="C463" s="393"/>
      <c r="D463" s="393" t="s">
        <v>1160</v>
      </c>
      <c r="E463" s="393"/>
      <c r="F463" s="394"/>
      <c r="G463" s="395"/>
      <c r="H463" s="395"/>
      <c r="I463" s="396" t="s">
        <v>1160</v>
      </c>
      <c r="J463" s="396"/>
      <c r="K463" s="396"/>
      <c r="L463" s="396"/>
      <c r="M463" s="396"/>
      <c r="N463" s="396" t="s">
        <v>1160</v>
      </c>
      <c r="O463" s="396" t="s">
        <v>1160</v>
      </c>
      <c r="P463" s="393"/>
      <c r="Q463" s="397"/>
      <c r="R463" s="397"/>
      <c r="S463" s="398"/>
    </row>
    <row r="464" spans="1:19" x14ac:dyDescent="0.2">
      <c r="A464" s="313"/>
      <c r="B464" s="132" t="s">
        <v>2399</v>
      </c>
      <c r="C464" s="133" t="s">
        <v>389</v>
      </c>
      <c r="D464" s="134" t="s">
        <v>388</v>
      </c>
      <c r="E464" s="135" t="s">
        <v>2400</v>
      </c>
      <c r="F464" s="136" t="s">
        <v>682</v>
      </c>
      <c r="G464" s="124">
        <v>1071.93</v>
      </c>
      <c r="H464" s="124">
        <f>ROUND(ROUND(G464*4.8,2),0)</f>
        <v>5145</v>
      </c>
      <c r="I464" s="137" t="s">
        <v>2743</v>
      </c>
      <c r="J464" s="137" t="s">
        <v>229</v>
      </c>
      <c r="K464" s="137" t="s">
        <v>3</v>
      </c>
      <c r="L464" s="138">
        <v>8205598000</v>
      </c>
      <c r="M464" s="137" t="s">
        <v>667</v>
      </c>
      <c r="N464" s="138">
        <v>0</v>
      </c>
      <c r="O464" s="138" t="s">
        <v>2401</v>
      </c>
      <c r="P464" s="210"/>
      <c r="Q464" s="137" t="s">
        <v>1118</v>
      </c>
      <c r="R464" s="139"/>
      <c r="S464" s="160" t="s">
        <v>2402</v>
      </c>
    </row>
    <row r="465" spans="1:19" x14ac:dyDescent="0.2">
      <c r="A465" s="313"/>
      <c r="B465" s="132" t="s">
        <v>2403</v>
      </c>
      <c r="C465" s="133" t="s">
        <v>392</v>
      </c>
      <c r="D465" s="134" t="s">
        <v>391</v>
      </c>
      <c r="E465" s="135" t="s">
        <v>2404</v>
      </c>
      <c r="F465" s="136" t="s">
        <v>682</v>
      </c>
      <c r="G465" s="124">
        <v>475.75</v>
      </c>
      <c r="H465" s="124">
        <f t="shared" ref="H465:H476" si="35">ROUND(ROUND(G465*4.8,2),0)</f>
        <v>2284</v>
      </c>
      <c r="I465" s="168" t="s">
        <v>2726</v>
      </c>
      <c r="J465" s="137" t="s">
        <v>1165</v>
      </c>
      <c r="K465" s="137" t="s">
        <v>3</v>
      </c>
      <c r="L465" s="138">
        <v>3926909790</v>
      </c>
      <c r="M465" s="137" t="s">
        <v>667</v>
      </c>
      <c r="N465" s="138">
        <v>2</v>
      </c>
      <c r="O465" s="138" t="s">
        <v>1423</v>
      </c>
      <c r="P465" s="210"/>
      <c r="Q465" s="137" t="s">
        <v>1118</v>
      </c>
      <c r="R465" s="139"/>
      <c r="S465" s="160" t="s">
        <v>2405</v>
      </c>
    </row>
    <row r="466" spans="1:19" x14ac:dyDescent="0.2">
      <c r="A466" s="330"/>
      <c r="B466" s="132" t="s">
        <v>2406</v>
      </c>
      <c r="C466" s="133" t="s">
        <v>393</v>
      </c>
      <c r="D466" s="134" t="s">
        <v>787</v>
      </c>
      <c r="E466" s="135" t="s">
        <v>2407</v>
      </c>
      <c r="F466" s="136" t="s">
        <v>682</v>
      </c>
      <c r="G466" s="124">
        <v>1906.58</v>
      </c>
      <c r="H466" s="124">
        <f t="shared" si="35"/>
        <v>9152</v>
      </c>
      <c r="I466" s="137" t="s">
        <v>2743</v>
      </c>
      <c r="J466" s="137" t="s">
        <v>229</v>
      </c>
      <c r="K466" s="137" t="s">
        <v>3</v>
      </c>
      <c r="L466" s="138">
        <v>3926909790</v>
      </c>
      <c r="M466" s="137" t="s">
        <v>667</v>
      </c>
      <c r="N466" s="138">
        <v>1</v>
      </c>
      <c r="O466" s="138" t="s">
        <v>2408</v>
      </c>
      <c r="P466" s="338"/>
      <c r="Q466" s="137" t="s">
        <v>1118</v>
      </c>
      <c r="R466" s="209"/>
      <c r="S466" s="160">
        <v>4060039081209</v>
      </c>
    </row>
    <row r="467" spans="1:19" x14ac:dyDescent="0.2">
      <c r="A467" s="313"/>
      <c r="B467" s="132" t="s">
        <v>2409</v>
      </c>
      <c r="C467" s="133" t="s">
        <v>396</v>
      </c>
      <c r="D467" s="134" t="s">
        <v>395</v>
      </c>
      <c r="E467" s="135" t="s">
        <v>2410</v>
      </c>
      <c r="F467" s="136" t="s">
        <v>682</v>
      </c>
      <c r="G467" s="124">
        <v>535.36</v>
      </c>
      <c r="H467" s="124">
        <f t="shared" si="35"/>
        <v>2570</v>
      </c>
      <c r="I467" s="137" t="s">
        <v>2743</v>
      </c>
      <c r="J467" s="137" t="s">
        <v>229</v>
      </c>
      <c r="K467" s="137" t="s">
        <v>3</v>
      </c>
      <c r="L467" s="138">
        <v>3926909790</v>
      </c>
      <c r="M467" s="137" t="s">
        <v>667</v>
      </c>
      <c r="N467" s="138">
        <v>5</v>
      </c>
      <c r="O467" s="138" t="s">
        <v>2411</v>
      </c>
      <c r="P467" s="158"/>
      <c r="Q467" s="137" t="s">
        <v>1118</v>
      </c>
      <c r="R467" s="209"/>
      <c r="S467" s="160">
        <v>8717332003600</v>
      </c>
    </row>
    <row r="468" spans="1:19" x14ac:dyDescent="0.2">
      <c r="A468" s="313"/>
      <c r="B468" s="177" t="s">
        <v>2412</v>
      </c>
      <c r="C468" s="133" t="s">
        <v>994</v>
      </c>
      <c r="D468" s="134" t="s">
        <v>774</v>
      </c>
      <c r="E468" s="135" t="s">
        <v>2413</v>
      </c>
      <c r="F468" s="136" t="s">
        <v>682</v>
      </c>
      <c r="G468" s="124">
        <v>73.34</v>
      </c>
      <c r="H468" s="124">
        <f t="shared" si="35"/>
        <v>352</v>
      </c>
      <c r="I468" s="137" t="s">
        <v>2743</v>
      </c>
      <c r="J468" s="137" t="s">
        <v>229</v>
      </c>
      <c r="K468" s="138" t="s">
        <v>3</v>
      </c>
      <c r="L468" s="138">
        <v>4911990000</v>
      </c>
      <c r="M468" s="137" t="s">
        <v>667</v>
      </c>
      <c r="N468" s="138">
        <v>439</v>
      </c>
      <c r="O468" s="138" t="s">
        <v>1428</v>
      </c>
      <c r="P468" s="158" t="s">
        <v>2414</v>
      </c>
      <c r="Q468" s="137" t="s">
        <v>600</v>
      </c>
      <c r="R468" s="209"/>
      <c r="S468" s="160">
        <v>4060039009142</v>
      </c>
    </row>
    <row r="469" spans="1:19" ht="16.5" x14ac:dyDescent="0.2">
      <c r="A469" s="313"/>
      <c r="B469" s="132" t="s">
        <v>2415</v>
      </c>
      <c r="C469" s="133" t="s">
        <v>2416</v>
      </c>
      <c r="D469" s="134" t="s">
        <v>398</v>
      </c>
      <c r="E469" s="135" t="s">
        <v>2417</v>
      </c>
      <c r="F469" s="136" t="s">
        <v>682</v>
      </c>
      <c r="G469" s="124">
        <v>78.7</v>
      </c>
      <c r="H469" s="124">
        <f t="shared" si="35"/>
        <v>378</v>
      </c>
      <c r="I469" s="137" t="s">
        <v>2743</v>
      </c>
      <c r="J469" s="137" t="s">
        <v>229</v>
      </c>
      <c r="K469" s="137" t="s">
        <v>3</v>
      </c>
      <c r="L469" s="138">
        <v>3824840000</v>
      </c>
      <c r="M469" s="137" t="s">
        <v>667</v>
      </c>
      <c r="N469" s="138">
        <v>51</v>
      </c>
      <c r="O469" s="138" t="s">
        <v>2099</v>
      </c>
      <c r="P469" s="158"/>
      <c r="Q469" s="137" t="s">
        <v>600</v>
      </c>
      <c r="R469" s="209"/>
      <c r="S469" s="160">
        <v>8717332955183</v>
      </c>
    </row>
    <row r="470" spans="1:19" x14ac:dyDescent="0.2">
      <c r="A470" s="313"/>
      <c r="B470" s="132" t="s">
        <v>2418</v>
      </c>
      <c r="C470" s="133" t="s">
        <v>649</v>
      </c>
      <c r="D470" s="134" t="s">
        <v>2739</v>
      </c>
      <c r="E470" s="135" t="s">
        <v>2419</v>
      </c>
      <c r="F470" s="136" t="s">
        <v>682</v>
      </c>
      <c r="G470" s="124">
        <v>356.52</v>
      </c>
      <c r="H470" s="124">
        <f t="shared" si="35"/>
        <v>1711</v>
      </c>
      <c r="I470" s="137" t="s">
        <v>2743</v>
      </c>
      <c r="J470" s="137" t="s">
        <v>229</v>
      </c>
      <c r="K470" s="137" t="s">
        <v>3</v>
      </c>
      <c r="L470" s="138">
        <v>4202929890</v>
      </c>
      <c r="M470" s="137" t="s">
        <v>667</v>
      </c>
      <c r="N470" s="138">
        <v>5</v>
      </c>
      <c r="O470" s="138" t="s">
        <v>2420</v>
      </c>
      <c r="P470" s="158"/>
      <c r="Q470" s="137" t="s">
        <v>600</v>
      </c>
      <c r="R470" s="209"/>
      <c r="S470" s="160">
        <v>8717332020447</v>
      </c>
    </row>
    <row r="471" spans="1:19" x14ac:dyDescent="0.2">
      <c r="A471" s="330"/>
      <c r="B471" s="132" t="s">
        <v>2421</v>
      </c>
      <c r="C471" s="133" t="s">
        <v>789</v>
      </c>
      <c r="D471" s="134" t="s">
        <v>790</v>
      </c>
      <c r="E471" s="135" t="s">
        <v>2422</v>
      </c>
      <c r="F471" s="136" t="s">
        <v>682</v>
      </c>
      <c r="G471" s="124">
        <v>387.52</v>
      </c>
      <c r="H471" s="124">
        <f t="shared" si="35"/>
        <v>1860</v>
      </c>
      <c r="I471" s="137" t="s">
        <v>2743</v>
      </c>
      <c r="J471" s="137" t="s">
        <v>229</v>
      </c>
      <c r="K471" s="137" t="s">
        <v>3</v>
      </c>
      <c r="L471" s="138">
        <v>3926909790</v>
      </c>
      <c r="M471" s="137" t="s">
        <v>667</v>
      </c>
      <c r="N471" s="138" t="s">
        <v>1160</v>
      </c>
      <c r="O471" s="138" t="s">
        <v>2155</v>
      </c>
      <c r="P471" s="158"/>
      <c r="Q471" s="137" t="s">
        <v>1118</v>
      </c>
      <c r="R471" s="209"/>
      <c r="S471" s="160">
        <v>4060039081216</v>
      </c>
    </row>
    <row r="472" spans="1:19" x14ac:dyDescent="0.2">
      <c r="A472" s="313"/>
      <c r="B472" s="132" t="s">
        <v>2423</v>
      </c>
      <c r="C472" s="133" t="s">
        <v>402</v>
      </c>
      <c r="D472" s="134" t="s">
        <v>401</v>
      </c>
      <c r="E472" s="135" t="s">
        <v>2424</v>
      </c>
      <c r="F472" s="136" t="s">
        <v>682</v>
      </c>
      <c r="G472" s="124">
        <v>714.22</v>
      </c>
      <c r="H472" s="124">
        <f t="shared" si="35"/>
        <v>3428</v>
      </c>
      <c r="I472" s="137" t="s">
        <v>2743</v>
      </c>
      <c r="J472" s="137" t="s">
        <v>229</v>
      </c>
      <c r="K472" s="137" t="s">
        <v>3</v>
      </c>
      <c r="L472" s="138">
        <v>8205598000</v>
      </c>
      <c r="M472" s="137" t="s">
        <v>667</v>
      </c>
      <c r="N472" s="138">
        <v>1</v>
      </c>
      <c r="O472" s="138" t="s">
        <v>2425</v>
      </c>
      <c r="P472" s="158"/>
      <c r="Q472" s="137" t="s">
        <v>1118</v>
      </c>
      <c r="R472" s="209"/>
      <c r="S472" s="160">
        <v>8717332003679</v>
      </c>
    </row>
    <row r="473" spans="1:19" ht="16.5" x14ac:dyDescent="0.2">
      <c r="A473" s="313"/>
      <c r="B473" s="132" t="s">
        <v>2426</v>
      </c>
      <c r="C473" s="133" t="s">
        <v>2427</v>
      </c>
      <c r="D473" s="134" t="s">
        <v>404</v>
      </c>
      <c r="E473" s="135" t="s">
        <v>2428</v>
      </c>
      <c r="F473" s="136" t="s">
        <v>682</v>
      </c>
      <c r="G473" s="124">
        <v>1310.4000000000001</v>
      </c>
      <c r="H473" s="124">
        <f t="shared" si="35"/>
        <v>6290</v>
      </c>
      <c r="I473" s="137" t="s">
        <v>2743</v>
      </c>
      <c r="J473" s="137" t="s">
        <v>229</v>
      </c>
      <c r="K473" s="137" t="s">
        <v>3</v>
      </c>
      <c r="L473" s="138">
        <v>3926909790</v>
      </c>
      <c r="M473" s="137" t="s">
        <v>667</v>
      </c>
      <c r="N473" s="138">
        <v>4</v>
      </c>
      <c r="O473" s="138" t="s">
        <v>2429</v>
      </c>
      <c r="P473" s="158" t="s">
        <v>2430</v>
      </c>
      <c r="Q473" s="137" t="s">
        <v>1118</v>
      </c>
      <c r="R473" s="209"/>
      <c r="S473" s="160">
        <v>8717332003587</v>
      </c>
    </row>
    <row r="474" spans="1:19" x14ac:dyDescent="0.2">
      <c r="A474" s="313"/>
      <c r="B474" s="132" t="s">
        <v>2431</v>
      </c>
      <c r="C474" s="133" t="s">
        <v>654</v>
      </c>
      <c r="D474" s="134" t="s">
        <v>647</v>
      </c>
      <c r="E474" s="135" t="s">
        <v>2432</v>
      </c>
      <c r="F474" s="136" t="s">
        <v>682</v>
      </c>
      <c r="G474" s="124">
        <v>273.05</v>
      </c>
      <c r="H474" s="124">
        <f t="shared" si="35"/>
        <v>1311</v>
      </c>
      <c r="I474" s="137" t="s">
        <v>2743</v>
      </c>
      <c r="J474" s="137" t="s">
        <v>229</v>
      </c>
      <c r="K474" s="137" t="s">
        <v>3</v>
      </c>
      <c r="L474" s="138">
        <v>3926909790</v>
      </c>
      <c r="M474" s="137" t="s">
        <v>667</v>
      </c>
      <c r="N474" s="138">
        <v>10</v>
      </c>
      <c r="O474" s="138" t="s">
        <v>2433</v>
      </c>
      <c r="P474" s="158"/>
      <c r="Q474" s="137" t="s">
        <v>1118</v>
      </c>
      <c r="R474" s="209"/>
      <c r="S474" s="160">
        <v>8717332003594</v>
      </c>
    </row>
    <row r="475" spans="1:19" x14ac:dyDescent="0.2">
      <c r="A475" s="313"/>
      <c r="B475" s="132" t="s">
        <v>2434</v>
      </c>
      <c r="C475" s="133" t="s">
        <v>406</v>
      </c>
      <c r="D475" s="134" t="s">
        <v>405</v>
      </c>
      <c r="E475" s="135" t="s">
        <v>2435</v>
      </c>
      <c r="F475" s="136" t="s">
        <v>682</v>
      </c>
      <c r="G475" s="124">
        <v>31</v>
      </c>
      <c r="H475" s="124">
        <f t="shared" si="35"/>
        <v>149</v>
      </c>
      <c r="I475" s="137" t="s">
        <v>2743</v>
      </c>
      <c r="J475" s="137" t="s">
        <v>229</v>
      </c>
      <c r="K475" s="137" t="s">
        <v>3</v>
      </c>
      <c r="L475" s="138">
        <v>3926909790</v>
      </c>
      <c r="M475" s="137" t="s">
        <v>667</v>
      </c>
      <c r="N475" s="138">
        <v>3</v>
      </c>
      <c r="O475" s="138" t="s">
        <v>2436</v>
      </c>
      <c r="P475" s="158"/>
      <c r="Q475" s="137" t="s">
        <v>600</v>
      </c>
      <c r="R475" s="209"/>
      <c r="S475" s="160">
        <v>8717332020089</v>
      </c>
    </row>
    <row r="476" spans="1:19" ht="13.5" thickBot="1" x14ac:dyDescent="0.25">
      <c r="A476" s="313"/>
      <c r="B476" s="132">
        <v>705000169803</v>
      </c>
      <c r="C476" s="133" t="s">
        <v>785</v>
      </c>
      <c r="D476" s="134" t="s">
        <v>408</v>
      </c>
      <c r="E476" s="135" t="s">
        <v>2437</v>
      </c>
      <c r="F476" s="136" t="s">
        <v>682</v>
      </c>
      <c r="G476" s="124">
        <v>4895.88</v>
      </c>
      <c r="H476" s="124">
        <f t="shared" si="35"/>
        <v>23500</v>
      </c>
      <c r="I476" s="137" t="s">
        <v>2743</v>
      </c>
      <c r="J476" s="137" t="s">
        <v>229</v>
      </c>
      <c r="K476" s="137" t="s">
        <v>229</v>
      </c>
      <c r="L476" s="138">
        <v>90303900</v>
      </c>
      <c r="M476" s="137" t="s">
        <v>666</v>
      </c>
      <c r="N476" s="138">
        <v>4</v>
      </c>
      <c r="O476" s="138" t="s">
        <v>2438</v>
      </c>
      <c r="P476" s="285"/>
      <c r="Q476" s="137"/>
      <c r="R476" s="209"/>
      <c r="S476" s="160">
        <v>8717332774494</v>
      </c>
    </row>
    <row r="477" spans="1:19" ht="13.5" thickBot="1" x14ac:dyDescent="0.25">
      <c r="A477" s="313"/>
      <c r="B477" s="392" t="s">
        <v>2439</v>
      </c>
      <c r="C477" s="393"/>
      <c r="D477" s="393"/>
      <c r="E477" s="393"/>
      <c r="F477" s="394"/>
      <c r="G477" s="395"/>
      <c r="H477" s="395"/>
      <c r="I477" s="396" t="s">
        <v>1160</v>
      </c>
      <c r="J477" s="396"/>
      <c r="K477" s="396"/>
      <c r="L477" s="396"/>
      <c r="M477" s="396"/>
      <c r="N477" s="396" t="s">
        <v>1160</v>
      </c>
      <c r="O477" s="396" t="s">
        <v>1160</v>
      </c>
      <c r="P477" s="393"/>
      <c r="Q477" s="397"/>
      <c r="R477" s="397"/>
      <c r="S477" s="398"/>
    </row>
    <row r="478" spans="1:19" x14ac:dyDescent="0.2">
      <c r="A478" s="313"/>
      <c r="B478" s="147" t="s">
        <v>2440</v>
      </c>
      <c r="C478" s="148"/>
      <c r="D478" s="149" t="s">
        <v>1160</v>
      </c>
      <c r="E478" s="148"/>
      <c r="F478" s="150"/>
      <c r="G478" s="318"/>
      <c r="H478" s="318"/>
      <c r="I478" s="153" t="s">
        <v>1160</v>
      </c>
      <c r="J478" s="153"/>
      <c r="K478" s="153"/>
      <c r="L478" s="153"/>
      <c r="M478" s="153"/>
      <c r="N478" s="153" t="s">
        <v>1160</v>
      </c>
      <c r="O478" s="153" t="s">
        <v>1160</v>
      </c>
      <c r="P478" s="299"/>
      <c r="Q478" s="153"/>
      <c r="R478" s="154"/>
      <c r="S478" s="280"/>
    </row>
    <row r="479" spans="1:19" ht="16.5" x14ac:dyDescent="0.2">
      <c r="A479" s="313"/>
      <c r="B479" s="132">
        <v>705000288669</v>
      </c>
      <c r="C479" s="133" t="s">
        <v>2442</v>
      </c>
      <c r="D479" s="158" t="s">
        <v>2443</v>
      </c>
      <c r="E479" s="226" t="s">
        <v>2444</v>
      </c>
      <c r="F479" s="170" t="s">
        <v>682</v>
      </c>
      <c r="G479" s="124">
        <v>541.64</v>
      </c>
      <c r="H479" s="124">
        <f>ROUND(ROUND(G479*4.8,2),0)</f>
        <v>2600</v>
      </c>
      <c r="I479" s="137" t="s">
        <v>2743</v>
      </c>
      <c r="J479" s="137" t="s">
        <v>229</v>
      </c>
      <c r="K479" s="137" t="s">
        <v>229</v>
      </c>
      <c r="L479" s="224">
        <v>8538909999</v>
      </c>
      <c r="M479" s="209" t="s">
        <v>666</v>
      </c>
      <c r="N479" s="138">
        <v>11</v>
      </c>
      <c r="O479" s="138" t="s">
        <v>2445</v>
      </c>
      <c r="P479" s="288"/>
      <c r="Q479" s="209" t="s">
        <v>600</v>
      </c>
      <c r="R479" s="209"/>
      <c r="S479" s="160">
        <v>8717332925537</v>
      </c>
    </row>
    <row r="480" spans="1:19" ht="16.5" x14ac:dyDescent="0.2">
      <c r="A480" s="313"/>
      <c r="B480" s="132">
        <v>705000317733</v>
      </c>
      <c r="C480" s="133" t="s">
        <v>2446</v>
      </c>
      <c r="D480" s="158" t="s">
        <v>2447</v>
      </c>
      <c r="E480" s="135" t="s">
        <v>2448</v>
      </c>
      <c r="F480" s="170" t="s">
        <v>682</v>
      </c>
      <c r="G480" s="124">
        <v>739.26</v>
      </c>
      <c r="H480" s="124">
        <f t="shared" ref="H480:H485" si="36">ROUND(ROUND(G480*4.8,2),0)</f>
        <v>3548</v>
      </c>
      <c r="I480" s="137" t="s">
        <v>2743</v>
      </c>
      <c r="J480" s="137" t="s">
        <v>229</v>
      </c>
      <c r="K480" s="137" t="s">
        <v>229</v>
      </c>
      <c r="L480" s="224">
        <v>8538909999</v>
      </c>
      <c r="M480" s="209" t="s">
        <v>666</v>
      </c>
      <c r="N480" s="138">
        <v>0</v>
      </c>
      <c r="O480" s="227">
        <v>0.2</v>
      </c>
      <c r="P480" s="288"/>
      <c r="Q480" s="209" t="s">
        <v>600</v>
      </c>
      <c r="R480" s="209"/>
      <c r="S480" s="160">
        <v>8717332541201</v>
      </c>
    </row>
    <row r="481" spans="1:19" x14ac:dyDescent="0.2">
      <c r="A481" s="330"/>
      <c r="B481" s="132" t="s">
        <v>2449</v>
      </c>
      <c r="C481" s="132" t="s">
        <v>2450</v>
      </c>
      <c r="D481" s="134" t="s">
        <v>2449</v>
      </c>
      <c r="E481" s="156" t="s">
        <v>2451</v>
      </c>
      <c r="F481" s="136" t="s">
        <v>682</v>
      </c>
      <c r="G481" s="124">
        <v>1493.89</v>
      </c>
      <c r="H481" s="124">
        <f t="shared" si="36"/>
        <v>7171</v>
      </c>
      <c r="I481" s="137" t="s">
        <v>2743</v>
      </c>
      <c r="J481" s="137" t="s">
        <v>229</v>
      </c>
      <c r="K481" s="171" t="s">
        <v>229</v>
      </c>
      <c r="L481" s="181">
        <v>8531103000</v>
      </c>
      <c r="M481" s="137" t="s">
        <v>666</v>
      </c>
      <c r="N481" s="138">
        <v>3</v>
      </c>
      <c r="O481" s="227">
        <v>3.72</v>
      </c>
      <c r="P481" s="290"/>
      <c r="Q481" s="232" t="s">
        <v>600</v>
      </c>
      <c r="R481" s="209" t="s">
        <v>2441</v>
      </c>
      <c r="S481" s="160">
        <v>8717332925582</v>
      </c>
    </row>
    <row r="482" spans="1:19" x14ac:dyDescent="0.2">
      <c r="A482" s="330"/>
      <c r="B482" s="132" t="s">
        <v>2452</v>
      </c>
      <c r="C482" s="132" t="s">
        <v>2453</v>
      </c>
      <c r="D482" s="134" t="s">
        <v>2452</v>
      </c>
      <c r="E482" s="156" t="s">
        <v>2454</v>
      </c>
      <c r="F482" s="136" t="s">
        <v>682</v>
      </c>
      <c r="G482" s="124">
        <v>224.28</v>
      </c>
      <c r="H482" s="124">
        <f t="shared" si="36"/>
        <v>1077</v>
      </c>
      <c r="I482" s="137" t="s">
        <v>2743</v>
      </c>
      <c r="J482" s="137" t="s">
        <v>229</v>
      </c>
      <c r="K482" s="171" t="s">
        <v>229</v>
      </c>
      <c r="L482" s="181">
        <v>8531103000</v>
      </c>
      <c r="M482" s="137" t="s">
        <v>666</v>
      </c>
      <c r="N482" s="138">
        <v>0</v>
      </c>
      <c r="O482" s="227">
        <v>0.14000000000000001</v>
      </c>
      <c r="P482" s="290"/>
      <c r="Q482" s="232" t="s">
        <v>600</v>
      </c>
      <c r="R482" s="209"/>
      <c r="S482" s="160">
        <v>8717332925599</v>
      </c>
    </row>
    <row r="483" spans="1:19" x14ac:dyDescent="0.2">
      <c r="A483" s="330"/>
      <c r="B483" s="132" t="s">
        <v>2455</v>
      </c>
      <c r="C483" s="132" t="s">
        <v>2456</v>
      </c>
      <c r="D483" s="134" t="s">
        <v>2455</v>
      </c>
      <c r="E483" s="156" t="s">
        <v>2457</v>
      </c>
      <c r="F483" s="136" t="s">
        <v>682</v>
      </c>
      <c r="G483" s="124">
        <v>2595.4</v>
      </c>
      <c r="H483" s="124">
        <f t="shared" si="36"/>
        <v>12458</v>
      </c>
      <c r="I483" s="137" t="s">
        <v>2743</v>
      </c>
      <c r="J483" s="137" t="s">
        <v>229</v>
      </c>
      <c r="K483" s="171" t="s">
        <v>229</v>
      </c>
      <c r="L483" s="181">
        <v>8531103000</v>
      </c>
      <c r="M483" s="137" t="s">
        <v>666</v>
      </c>
      <c r="N483" s="138">
        <v>0</v>
      </c>
      <c r="O483" s="227">
        <v>17.739999999999998</v>
      </c>
      <c r="P483" s="290"/>
      <c r="Q483" s="232" t="s">
        <v>600</v>
      </c>
      <c r="R483" s="209" t="s">
        <v>2441</v>
      </c>
      <c r="S483" s="160">
        <v>8717332925605</v>
      </c>
    </row>
    <row r="484" spans="1:19" x14ac:dyDescent="0.2">
      <c r="A484" s="330"/>
      <c r="B484" s="132" t="s">
        <v>2458</v>
      </c>
      <c r="C484" s="132" t="s">
        <v>2459</v>
      </c>
      <c r="D484" s="134" t="s">
        <v>2458</v>
      </c>
      <c r="E484" s="156" t="s">
        <v>2460</v>
      </c>
      <c r="F484" s="136" t="s">
        <v>682</v>
      </c>
      <c r="G484" s="124">
        <v>2595.4</v>
      </c>
      <c r="H484" s="124">
        <f t="shared" si="36"/>
        <v>12458</v>
      </c>
      <c r="I484" s="137" t="s">
        <v>2743</v>
      </c>
      <c r="J484" s="137" t="s">
        <v>229</v>
      </c>
      <c r="K484" s="171" t="s">
        <v>229</v>
      </c>
      <c r="L484" s="181">
        <v>8531103000</v>
      </c>
      <c r="M484" s="137" t="s">
        <v>666</v>
      </c>
      <c r="N484" s="138">
        <v>0</v>
      </c>
      <c r="O484" s="227">
        <v>24</v>
      </c>
      <c r="P484" s="290"/>
      <c r="Q484" s="232" t="s">
        <v>600</v>
      </c>
      <c r="R484" s="209" t="s">
        <v>2441</v>
      </c>
      <c r="S484" s="160">
        <v>8717332925612</v>
      </c>
    </row>
    <row r="485" spans="1:19" x14ac:dyDescent="0.2">
      <c r="A485" s="330"/>
      <c r="B485" s="132" t="s">
        <v>2461</v>
      </c>
      <c r="C485" s="132" t="s">
        <v>2462</v>
      </c>
      <c r="D485" s="134" t="s">
        <v>2461</v>
      </c>
      <c r="E485" s="156" t="s">
        <v>2463</v>
      </c>
      <c r="F485" s="136" t="s">
        <v>682</v>
      </c>
      <c r="G485" s="124">
        <v>1068.04</v>
      </c>
      <c r="H485" s="124">
        <f t="shared" si="36"/>
        <v>5127</v>
      </c>
      <c r="I485" s="137" t="s">
        <v>2743</v>
      </c>
      <c r="J485" s="137" t="s">
        <v>229</v>
      </c>
      <c r="K485" s="171" t="s">
        <v>229</v>
      </c>
      <c r="L485" s="181">
        <v>8531103000</v>
      </c>
      <c r="M485" s="137" t="s">
        <v>666</v>
      </c>
      <c r="N485" s="138">
        <v>0</v>
      </c>
      <c r="O485" s="227">
        <v>2.2000000000000002</v>
      </c>
      <c r="P485" s="290"/>
      <c r="Q485" s="232" t="s">
        <v>600</v>
      </c>
      <c r="R485" s="209" t="s">
        <v>2441</v>
      </c>
      <c r="S485" s="140">
        <v>8717332925735</v>
      </c>
    </row>
    <row r="486" spans="1:19" x14ac:dyDescent="0.2">
      <c r="A486" s="313"/>
      <c r="B486" s="147" t="s">
        <v>2464</v>
      </c>
      <c r="C486" s="148"/>
      <c r="D486" s="149" t="s">
        <v>1160</v>
      </c>
      <c r="E486" s="148"/>
      <c r="F486" s="150"/>
      <c r="G486" s="318"/>
      <c r="H486" s="318"/>
      <c r="I486" s="151" t="s">
        <v>1160</v>
      </c>
      <c r="J486" s="151"/>
      <c r="K486" s="151"/>
      <c r="L486" s="151"/>
      <c r="M486" s="151"/>
      <c r="N486" s="151" t="s">
        <v>1160</v>
      </c>
      <c r="O486" s="151" t="s">
        <v>1160</v>
      </c>
      <c r="P486" s="299"/>
      <c r="Q486" s="153"/>
      <c r="R486" s="154"/>
      <c r="S486" s="280"/>
    </row>
    <row r="487" spans="1:19" x14ac:dyDescent="0.2">
      <c r="A487" s="313"/>
      <c r="B487" s="132" t="s">
        <v>1304</v>
      </c>
      <c r="C487" s="133" t="s">
        <v>2465</v>
      </c>
      <c r="D487" s="134" t="s">
        <v>2466</v>
      </c>
      <c r="E487" s="135" t="s">
        <v>2467</v>
      </c>
      <c r="F487" s="136" t="s">
        <v>682</v>
      </c>
      <c r="G487" s="124">
        <v>493.53</v>
      </c>
      <c r="H487" s="124">
        <f>ROUND(ROUND(G487*4.8,2),0)</f>
        <v>2369</v>
      </c>
      <c r="I487" s="137" t="s">
        <v>2743</v>
      </c>
      <c r="J487" s="137" t="s">
        <v>229</v>
      </c>
      <c r="K487" s="137" t="s">
        <v>229</v>
      </c>
      <c r="L487" s="138">
        <v>8531900000</v>
      </c>
      <c r="M487" s="137" t="s">
        <v>1271</v>
      </c>
      <c r="N487" s="138">
        <v>0</v>
      </c>
      <c r="O487" s="138" t="s">
        <v>2468</v>
      </c>
      <c r="P487" s="285"/>
      <c r="Q487" s="137"/>
      <c r="R487" s="209" t="s">
        <v>2441</v>
      </c>
      <c r="S487" s="140"/>
    </row>
    <row r="488" spans="1:19" x14ac:dyDescent="0.2">
      <c r="A488" s="313"/>
      <c r="B488" s="132">
        <v>665000033702</v>
      </c>
      <c r="C488" s="132" t="s">
        <v>2469</v>
      </c>
      <c r="D488" s="134" t="s">
        <v>2470</v>
      </c>
      <c r="E488" s="157" t="s">
        <v>2471</v>
      </c>
      <c r="F488" s="136" t="s">
        <v>682</v>
      </c>
      <c r="G488" s="124">
        <v>2126.23</v>
      </c>
      <c r="H488" s="124">
        <f t="shared" ref="H488:H490" si="37">ROUND(ROUND(G488*4.8,2),0)</f>
        <v>10206</v>
      </c>
      <c r="I488" s="208" t="s">
        <v>2743</v>
      </c>
      <c r="J488" s="208" t="s">
        <v>229</v>
      </c>
      <c r="K488" s="208" t="s">
        <v>656</v>
      </c>
      <c r="L488" s="138">
        <v>8303009000</v>
      </c>
      <c r="M488" s="208" t="s">
        <v>666</v>
      </c>
      <c r="N488" s="219">
        <v>0</v>
      </c>
      <c r="O488" s="219" t="s">
        <v>2472</v>
      </c>
      <c r="P488" s="300"/>
      <c r="Q488" s="208"/>
      <c r="R488" s="233" t="s">
        <v>2441</v>
      </c>
      <c r="S488" s="140">
        <v>8717332289899</v>
      </c>
    </row>
    <row r="489" spans="1:19" x14ac:dyDescent="0.2">
      <c r="A489" s="313"/>
      <c r="B489" s="132" t="s">
        <v>2473</v>
      </c>
      <c r="C489" s="133" t="s">
        <v>2474</v>
      </c>
      <c r="D489" s="134" t="s">
        <v>2475</v>
      </c>
      <c r="E489" s="135" t="s">
        <v>2476</v>
      </c>
      <c r="F489" s="136" t="s">
        <v>682</v>
      </c>
      <c r="G489" s="124">
        <v>1720.44</v>
      </c>
      <c r="H489" s="124">
        <f t="shared" si="37"/>
        <v>8258</v>
      </c>
      <c r="I489" s="137" t="s">
        <v>2743</v>
      </c>
      <c r="J489" s="137" t="s">
        <v>229</v>
      </c>
      <c r="K489" s="137" t="s">
        <v>656</v>
      </c>
      <c r="L489" s="138">
        <v>8303009000</v>
      </c>
      <c r="M489" s="137" t="s">
        <v>666</v>
      </c>
      <c r="N489" s="138">
        <v>0</v>
      </c>
      <c r="O489" s="138" t="s">
        <v>2477</v>
      </c>
      <c r="P489" s="285"/>
      <c r="Q489" s="137"/>
      <c r="R489" s="209" t="s">
        <v>2441</v>
      </c>
      <c r="S489" s="140">
        <v>8717332289905</v>
      </c>
    </row>
    <row r="490" spans="1:19" x14ac:dyDescent="0.2">
      <c r="A490" s="313"/>
      <c r="B490" s="132" t="s">
        <v>1304</v>
      </c>
      <c r="C490" s="133" t="s">
        <v>2478</v>
      </c>
      <c r="D490" s="134" t="s">
        <v>2479</v>
      </c>
      <c r="E490" s="135" t="s">
        <v>2480</v>
      </c>
      <c r="F490" s="136" t="s">
        <v>682</v>
      </c>
      <c r="G490" s="124">
        <v>99</v>
      </c>
      <c r="H490" s="124">
        <f t="shared" si="37"/>
        <v>475</v>
      </c>
      <c r="I490" s="137" t="s">
        <v>2743</v>
      </c>
      <c r="J490" s="137" t="s">
        <v>229</v>
      </c>
      <c r="K490" s="137" t="s">
        <v>3</v>
      </c>
      <c r="L490" s="138">
        <v>7326909890</v>
      </c>
      <c r="M490" s="137" t="s">
        <v>666</v>
      </c>
      <c r="N490" s="138">
        <v>1</v>
      </c>
      <c r="O490" s="138" t="s">
        <v>1679</v>
      </c>
      <c r="P490" s="256"/>
      <c r="Q490" s="137"/>
      <c r="R490" s="209" t="s">
        <v>2441</v>
      </c>
      <c r="S490" s="160" t="s">
        <v>1160</v>
      </c>
    </row>
    <row r="491" spans="1:19" x14ac:dyDescent="0.2">
      <c r="A491" s="313"/>
      <c r="B491" s="147" t="s">
        <v>2481</v>
      </c>
      <c r="C491" s="148"/>
      <c r="D491" s="149" t="s">
        <v>1160</v>
      </c>
      <c r="E491" s="148"/>
      <c r="F491" s="150"/>
      <c r="G491" s="318"/>
      <c r="H491" s="318"/>
      <c r="I491" s="151" t="s">
        <v>1160</v>
      </c>
      <c r="J491" s="151"/>
      <c r="K491" s="151"/>
      <c r="L491" s="151"/>
      <c r="M491" s="151"/>
      <c r="N491" s="151" t="s">
        <v>1160</v>
      </c>
      <c r="O491" s="151" t="s">
        <v>1160</v>
      </c>
      <c r="P491" s="257"/>
      <c r="Q491" s="151"/>
      <c r="R491" s="154"/>
      <c r="S491" s="280"/>
    </row>
    <row r="492" spans="1:19" x14ac:dyDescent="0.2">
      <c r="A492" s="313"/>
      <c r="B492" s="132" t="s">
        <v>2482</v>
      </c>
      <c r="C492" s="133" t="s">
        <v>2483</v>
      </c>
      <c r="D492" s="134" t="s">
        <v>2484</v>
      </c>
      <c r="E492" s="135" t="s">
        <v>2485</v>
      </c>
      <c r="F492" s="136" t="s">
        <v>682</v>
      </c>
      <c r="G492" s="124">
        <v>541.23</v>
      </c>
      <c r="H492" s="124">
        <f>ROUND(ROUND(G92*4.8,2),0)</f>
        <v>24588</v>
      </c>
      <c r="I492" s="137" t="s">
        <v>2743</v>
      </c>
      <c r="J492" s="137" t="s">
        <v>229</v>
      </c>
      <c r="K492" s="137" t="s">
        <v>3</v>
      </c>
      <c r="L492" s="138">
        <v>8531900000</v>
      </c>
      <c r="M492" s="137" t="s">
        <v>666</v>
      </c>
      <c r="N492" s="138">
        <v>5</v>
      </c>
      <c r="O492" s="138" t="s">
        <v>2486</v>
      </c>
      <c r="P492" s="158"/>
      <c r="Q492" s="137"/>
      <c r="R492" s="209" t="s">
        <v>2441</v>
      </c>
      <c r="S492" s="141">
        <v>8717332020836</v>
      </c>
    </row>
    <row r="493" spans="1:19" x14ac:dyDescent="0.2">
      <c r="A493" s="313"/>
      <c r="B493" s="132" t="s">
        <v>2487</v>
      </c>
      <c r="C493" s="133" t="s">
        <v>2488</v>
      </c>
      <c r="D493" s="134" t="s">
        <v>2489</v>
      </c>
      <c r="E493" s="339" t="s">
        <v>2490</v>
      </c>
      <c r="F493" s="136" t="s">
        <v>682</v>
      </c>
      <c r="G493" s="124">
        <v>63.85</v>
      </c>
      <c r="H493" s="124">
        <f t="shared" ref="H493:H499" si="38">ROUND(ROUND(G93*4.8,2),0)</f>
        <v>16670</v>
      </c>
      <c r="I493" s="340" t="s">
        <v>2743</v>
      </c>
      <c r="J493" s="340" t="s">
        <v>229</v>
      </c>
      <c r="K493" s="340" t="s">
        <v>3</v>
      </c>
      <c r="L493" s="138">
        <v>8536501999</v>
      </c>
      <c r="M493" s="340" t="s">
        <v>666</v>
      </c>
      <c r="N493" s="341">
        <v>3</v>
      </c>
      <c r="O493" s="341" t="s">
        <v>1219</v>
      </c>
      <c r="P493" s="342"/>
      <c r="Q493" s="340"/>
      <c r="R493" s="343" t="s">
        <v>2441</v>
      </c>
      <c r="S493" s="344">
        <v>8717332019038</v>
      </c>
    </row>
    <row r="494" spans="1:19" ht="16.5" x14ac:dyDescent="0.2">
      <c r="A494" s="313"/>
      <c r="B494" s="132" t="s">
        <v>2491</v>
      </c>
      <c r="C494" s="133" t="s">
        <v>2492</v>
      </c>
      <c r="D494" s="134" t="s">
        <v>2493</v>
      </c>
      <c r="E494" s="339" t="s">
        <v>2494</v>
      </c>
      <c r="F494" s="136" t="s">
        <v>682</v>
      </c>
      <c r="G494" s="124">
        <v>38.31</v>
      </c>
      <c r="H494" s="124">
        <f t="shared" si="38"/>
        <v>44453</v>
      </c>
      <c r="I494" s="340" t="s">
        <v>2743</v>
      </c>
      <c r="J494" s="340" t="s">
        <v>229</v>
      </c>
      <c r="K494" s="340" t="s">
        <v>3</v>
      </c>
      <c r="L494" s="138">
        <v>8536501999</v>
      </c>
      <c r="M494" s="340" t="s">
        <v>666</v>
      </c>
      <c r="N494" s="341">
        <v>8</v>
      </c>
      <c r="O494" s="341" t="s">
        <v>2436</v>
      </c>
      <c r="P494" s="342"/>
      <c r="Q494" s="340"/>
      <c r="R494" s="343" t="s">
        <v>2441</v>
      </c>
      <c r="S494" s="344">
        <v>8717332020829</v>
      </c>
    </row>
    <row r="495" spans="1:19" x14ac:dyDescent="0.2">
      <c r="A495" s="313"/>
      <c r="B495" s="132" t="s">
        <v>2495</v>
      </c>
      <c r="C495" s="133" t="s">
        <v>2496</v>
      </c>
      <c r="D495" s="134" t="s">
        <v>2497</v>
      </c>
      <c r="E495" s="135" t="s">
        <v>2498</v>
      </c>
      <c r="F495" s="136" t="s">
        <v>682</v>
      </c>
      <c r="G495" s="124">
        <v>78.25</v>
      </c>
      <c r="H495" s="124">
        <f t="shared" si="38"/>
        <v>24588</v>
      </c>
      <c r="I495" s="137" t="s">
        <v>2743</v>
      </c>
      <c r="J495" s="137" t="s">
        <v>229</v>
      </c>
      <c r="K495" s="137" t="s">
        <v>3</v>
      </c>
      <c r="L495" s="138">
        <v>8505902999</v>
      </c>
      <c r="M495" s="137" t="s">
        <v>666</v>
      </c>
      <c r="N495" s="138">
        <v>4</v>
      </c>
      <c r="O495" s="138" t="s">
        <v>1140</v>
      </c>
      <c r="P495" s="158"/>
      <c r="Q495" s="137"/>
      <c r="R495" s="209" t="s">
        <v>2441</v>
      </c>
      <c r="S495" s="141">
        <v>8717332002962</v>
      </c>
    </row>
    <row r="496" spans="1:19" ht="16.5" x14ac:dyDescent="0.2">
      <c r="A496" s="313"/>
      <c r="B496" s="132" t="s">
        <v>2499</v>
      </c>
      <c r="C496" s="133" t="s">
        <v>2500</v>
      </c>
      <c r="D496" s="134" t="s">
        <v>2501</v>
      </c>
      <c r="E496" s="135" t="s">
        <v>2502</v>
      </c>
      <c r="F496" s="136" t="s">
        <v>682</v>
      </c>
      <c r="G496" s="124">
        <v>243.24</v>
      </c>
      <c r="H496" s="124">
        <f t="shared" si="38"/>
        <v>16670</v>
      </c>
      <c r="I496" s="137" t="s">
        <v>2743</v>
      </c>
      <c r="J496" s="137" t="s">
        <v>229</v>
      </c>
      <c r="K496" s="137" t="s">
        <v>3</v>
      </c>
      <c r="L496" s="138">
        <v>8505902999</v>
      </c>
      <c r="M496" s="137" t="s">
        <v>666</v>
      </c>
      <c r="N496" s="138">
        <v>4</v>
      </c>
      <c r="O496" s="138" t="s">
        <v>1521</v>
      </c>
      <c r="P496" s="158"/>
      <c r="Q496" s="137"/>
      <c r="R496" s="209" t="s">
        <v>2441</v>
      </c>
      <c r="S496" s="141">
        <v>8717332002948</v>
      </c>
    </row>
    <row r="497" spans="1:19" ht="16.5" x14ac:dyDescent="0.2">
      <c r="A497" s="313"/>
      <c r="B497" s="132" t="s">
        <v>2503</v>
      </c>
      <c r="C497" s="133" t="s">
        <v>2504</v>
      </c>
      <c r="D497" s="134" t="s">
        <v>2505</v>
      </c>
      <c r="E497" s="135" t="s">
        <v>2506</v>
      </c>
      <c r="F497" s="136" t="s">
        <v>682</v>
      </c>
      <c r="G497" s="124">
        <v>447.83</v>
      </c>
      <c r="H497" s="124">
        <f t="shared" si="38"/>
        <v>2399</v>
      </c>
      <c r="I497" s="137" t="s">
        <v>2743</v>
      </c>
      <c r="J497" s="137" t="s">
        <v>229</v>
      </c>
      <c r="K497" s="137" t="s">
        <v>3</v>
      </c>
      <c r="L497" s="138">
        <v>8505902999</v>
      </c>
      <c r="M497" s="137" t="s">
        <v>666</v>
      </c>
      <c r="N497" s="138">
        <v>1</v>
      </c>
      <c r="O497" s="138" t="s">
        <v>2507</v>
      </c>
      <c r="P497" s="158"/>
      <c r="Q497" s="137"/>
      <c r="R497" s="209" t="s">
        <v>2441</v>
      </c>
      <c r="S497" s="141">
        <v>8717332002979</v>
      </c>
    </row>
    <row r="498" spans="1:19" x14ac:dyDescent="0.2">
      <c r="A498" s="313"/>
      <c r="B498" s="132" t="s">
        <v>2508</v>
      </c>
      <c r="C498" s="133" t="s">
        <v>2509</v>
      </c>
      <c r="D498" s="134" t="s">
        <v>2510</v>
      </c>
      <c r="E498" s="135" t="s">
        <v>2511</v>
      </c>
      <c r="F498" s="136" t="s">
        <v>682</v>
      </c>
      <c r="G498" s="124">
        <v>59.06</v>
      </c>
      <c r="H498" s="124">
        <f t="shared" si="38"/>
        <v>1675</v>
      </c>
      <c r="I498" s="137" t="s">
        <v>2743</v>
      </c>
      <c r="J498" s="137" t="s">
        <v>229</v>
      </c>
      <c r="K498" s="137" t="s">
        <v>3</v>
      </c>
      <c r="L498" s="138">
        <v>8505909090</v>
      </c>
      <c r="M498" s="137" t="s">
        <v>666</v>
      </c>
      <c r="N498" s="138">
        <v>2</v>
      </c>
      <c r="O498" s="138" t="s">
        <v>2512</v>
      </c>
      <c r="P498" s="158"/>
      <c r="Q498" s="137"/>
      <c r="R498" s="209" t="s">
        <v>2441</v>
      </c>
      <c r="S498" s="141">
        <v>8717332019021</v>
      </c>
    </row>
    <row r="499" spans="1:19" ht="16.5" x14ac:dyDescent="0.2">
      <c r="A499" s="313"/>
      <c r="B499" s="132" t="s">
        <v>2513</v>
      </c>
      <c r="C499" s="133" t="s">
        <v>2514</v>
      </c>
      <c r="D499" s="134" t="s">
        <v>2515</v>
      </c>
      <c r="E499" s="135" t="s">
        <v>2516</v>
      </c>
      <c r="F499" s="136" t="s">
        <v>682</v>
      </c>
      <c r="G499" s="124">
        <v>413.97</v>
      </c>
      <c r="H499" s="124">
        <f t="shared" si="38"/>
        <v>0</v>
      </c>
      <c r="I499" s="137" t="s">
        <v>2743</v>
      </c>
      <c r="J499" s="137" t="s">
        <v>229</v>
      </c>
      <c r="K499" s="137" t="s">
        <v>3</v>
      </c>
      <c r="L499" s="138">
        <v>8505909090</v>
      </c>
      <c r="M499" s="137" t="s">
        <v>666</v>
      </c>
      <c r="N499" s="138">
        <v>1</v>
      </c>
      <c r="O499" s="138" t="s">
        <v>2517</v>
      </c>
      <c r="P499" s="158"/>
      <c r="Q499" s="137"/>
      <c r="R499" s="209" t="s">
        <v>2441</v>
      </c>
      <c r="S499" s="141">
        <v>8717332002986</v>
      </c>
    </row>
    <row r="500" spans="1:19" x14ac:dyDescent="0.2">
      <c r="A500" s="313"/>
      <c r="B500" s="147" t="s">
        <v>2518</v>
      </c>
      <c r="C500" s="148" t="s">
        <v>1160</v>
      </c>
      <c r="D500" s="149" t="s">
        <v>1160</v>
      </c>
      <c r="E500" s="148"/>
      <c r="F500" s="150"/>
      <c r="G500" s="318"/>
      <c r="H500" s="318"/>
      <c r="I500" s="151" t="s">
        <v>1160</v>
      </c>
      <c r="J500" s="151"/>
      <c r="K500" s="151"/>
      <c r="L500" s="151"/>
      <c r="M500" s="151"/>
      <c r="N500" s="151" t="s">
        <v>1160</v>
      </c>
      <c r="O500" s="151"/>
      <c r="P500" s="257"/>
      <c r="Q500" s="151"/>
      <c r="R500" s="154"/>
      <c r="S500" s="280"/>
    </row>
    <row r="501" spans="1:19" s="232" customFormat="1" ht="11.25" x14ac:dyDescent="0.2">
      <c r="A501" s="313"/>
      <c r="B501" s="132"/>
      <c r="C501" s="133" t="s">
        <v>2519</v>
      </c>
      <c r="D501" s="134" t="s">
        <v>2520</v>
      </c>
      <c r="E501" s="156" t="s">
        <v>2521</v>
      </c>
      <c r="F501" s="136" t="s">
        <v>2634</v>
      </c>
      <c r="G501" s="345">
        <v>900</v>
      </c>
      <c r="H501" s="345">
        <f>ROUND(ROUND(G501*4.8,2),0)</f>
        <v>4320</v>
      </c>
      <c r="I501" s="137" t="s">
        <v>2743</v>
      </c>
      <c r="J501" s="137" t="s">
        <v>1166</v>
      </c>
      <c r="K501" s="137" t="s">
        <v>1166</v>
      </c>
      <c r="L501" s="137" t="s">
        <v>1166</v>
      </c>
      <c r="M501" s="137" t="s">
        <v>2522</v>
      </c>
      <c r="N501" s="137" t="s">
        <v>1166</v>
      </c>
      <c r="O501" s="137" t="s">
        <v>1167</v>
      </c>
      <c r="P501" s="290"/>
      <c r="Q501" s="171"/>
      <c r="R501" s="134" t="s">
        <v>2523</v>
      </c>
      <c r="S501" s="140">
        <v>8717332951796</v>
      </c>
    </row>
    <row r="502" spans="1:19" s="232" customFormat="1" ht="11.25" x14ac:dyDescent="0.2">
      <c r="A502" s="313"/>
      <c r="B502" s="132"/>
      <c r="C502" s="133" t="s">
        <v>2524</v>
      </c>
      <c r="D502" s="134" t="s">
        <v>2525</v>
      </c>
      <c r="E502" s="156" t="s">
        <v>2680</v>
      </c>
      <c r="F502" s="136" t="s">
        <v>2634</v>
      </c>
      <c r="G502" s="345">
        <v>600</v>
      </c>
      <c r="H502" s="345">
        <f t="shared" ref="H502:H503" si="39">ROUND(ROUND(G502*4.8,2),0)</f>
        <v>2880</v>
      </c>
      <c r="I502" s="137" t="s">
        <v>2743</v>
      </c>
      <c r="J502" s="137" t="s">
        <v>1166</v>
      </c>
      <c r="K502" s="137" t="s">
        <v>1166</v>
      </c>
      <c r="L502" s="137" t="s">
        <v>1166</v>
      </c>
      <c r="M502" s="137" t="s">
        <v>2522</v>
      </c>
      <c r="N502" s="137" t="s">
        <v>1166</v>
      </c>
      <c r="O502" s="137" t="s">
        <v>1167</v>
      </c>
      <c r="P502" s="290"/>
      <c r="Q502" s="171"/>
      <c r="R502" s="134" t="s">
        <v>2526</v>
      </c>
      <c r="S502" s="140">
        <v>4060039025128</v>
      </c>
    </row>
    <row r="503" spans="1:19" s="232" customFormat="1" ht="11.25" x14ac:dyDescent="0.2">
      <c r="A503" s="313"/>
      <c r="B503" s="132"/>
      <c r="C503" s="133" t="s">
        <v>2527</v>
      </c>
      <c r="D503" s="134" t="s">
        <v>2528</v>
      </c>
      <c r="E503" s="156" t="s">
        <v>2681</v>
      </c>
      <c r="F503" s="136" t="s">
        <v>2634</v>
      </c>
      <c r="G503" s="345">
        <v>600</v>
      </c>
      <c r="H503" s="345">
        <f t="shared" si="39"/>
        <v>2880</v>
      </c>
      <c r="I503" s="137" t="s">
        <v>2743</v>
      </c>
      <c r="J503" s="137" t="s">
        <v>1166</v>
      </c>
      <c r="K503" s="137" t="s">
        <v>1166</v>
      </c>
      <c r="L503" s="137" t="s">
        <v>1166</v>
      </c>
      <c r="M503" s="137" t="s">
        <v>2522</v>
      </c>
      <c r="N503" s="137" t="s">
        <v>1166</v>
      </c>
      <c r="O503" s="137" t="s">
        <v>1167</v>
      </c>
      <c r="P503" s="290"/>
      <c r="Q503" s="171"/>
      <c r="R503" s="134" t="s">
        <v>2526</v>
      </c>
      <c r="S503" s="140">
        <v>4060039025135</v>
      </c>
    </row>
    <row r="506" spans="1:19" x14ac:dyDescent="0.2">
      <c r="G506" s="312"/>
      <c r="H506" s="312"/>
    </row>
    <row r="507" spans="1:19" x14ac:dyDescent="0.2">
      <c r="G507" s="312"/>
      <c r="H507" s="312"/>
    </row>
    <row r="508" spans="1:19" x14ac:dyDescent="0.2">
      <c r="C508" s="120"/>
      <c r="G508" s="312"/>
      <c r="H508" s="312"/>
    </row>
    <row r="509" spans="1:19" x14ac:dyDescent="0.2">
      <c r="C509" s="143"/>
      <c r="G509" s="312"/>
      <c r="H509" s="312"/>
    </row>
    <row r="510" spans="1:19" x14ac:dyDescent="0.2">
      <c r="C510" s="143"/>
      <c r="G510" s="312"/>
      <c r="H510" s="312"/>
    </row>
    <row r="511" spans="1:19" x14ac:dyDescent="0.2">
      <c r="C511" s="120"/>
      <c r="G511" s="312"/>
      <c r="H511" s="312"/>
    </row>
    <row r="512" spans="1:19" x14ac:dyDescent="0.2">
      <c r="C512" s="133"/>
      <c r="G512" s="312"/>
      <c r="H512" s="312"/>
    </row>
    <row r="513" spans="3:8" x14ac:dyDescent="0.2">
      <c r="C513" s="133"/>
      <c r="G513" s="312"/>
      <c r="H513" s="312"/>
    </row>
    <row r="514" spans="3:8" x14ac:dyDescent="0.2">
      <c r="C514" s="120"/>
      <c r="G514" s="312"/>
      <c r="H514" s="312"/>
    </row>
    <row r="515" spans="3:8" x14ac:dyDescent="0.2">
      <c r="C515" s="120"/>
      <c r="G515" s="312"/>
      <c r="H515" s="312"/>
    </row>
    <row r="516" spans="3:8" x14ac:dyDescent="0.2">
      <c r="C516" s="120"/>
      <c r="G516" s="312"/>
      <c r="H516" s="312"/>
    </row>
    <row r="517" spans="3:8" x14ac:dyDescent="0.2">
      <c r="C517" s="120"/>
    </row>
    <row r="518" spans="3:8" x14ac:dyDescent="0.2">
      <c r="C518" s="120"/>
    </row>
    <row r="519" spans="3:8" x14ac:dyDescent="0.2">
      <c r="C519" s="120"/>
    </row>
    <row r="520" spans="3:8" x14ac:dyDescent="0.2">
      <c r="C520" s="120"/>
    </row>
    <row r="521" spans="3:8" x14ac:dyDescent="0.2">
      <c r="C521" s="120"/>
    </row>
  </sheetData>
  <autoFilter ref="A2:S503" xr:uid="{A5418D08-87FE-4CDB-909A-43E682665CF0}"/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275E1-FABF-4670-B874-071A04EAFEF8}">
  <sheetPr>
    <tabColor theme="7" tint="0.59999389629810485"/>
  </sheetPr>
  <dimension ref="A1:XBZ518"/>
  <sheetViews>
    <sheetView zoomScale="160" zoomScaleNormal="160" workbookViewId="0">
      <pane xSplit="4" ySplit="2" topLeftCell="E164" activePane="bottomRight" state="frozen"/>
      <selection pane="topRight" activeCell="E1" sqref="E1"/>
      <selection pane="bottomLeft" activeCell="A3" sqref="A3"/>
      <selection pane="bottomRight" activeCell="G186" sqref="G186"/>
    </sheetView>
  </sheetViews>
  <sheetFormatPr defaultColWidth="11.42578125" defaultRowHeight="12.75" x14ac:dyDescent="0.2"/>
  <cols>
    <col min="1" max="1" width="9" style="346" customWidth="1"/>
    <col min="2" max="2" width="11.42578125" style="312" customWidth="1"/>
    <col min="3" max="3" width="14.7109375" style="312" customWidth="1"/>
    <col min="4" max="4" width="15" style="347" bestFit="1" customWidth="1"/>
    <col min="5" max="5" width="27.5703125" style="348" bestFit="1" customWidth="1"/>
    <col min="6" max="6" width="12.7109375" style="312" bestFit="1" customWidth="1"/>
    <col min="7" max="8" width="11.140625" style="350" customWidth="1"/>
    <col min="9" max="10" width="10.5703125" style="312" bestFit="1" customWidth="1"/>
    <col min="11" max="11" width="13.42578125" style="312" bestFit="1" customWidth="1"/>
    <col min="12" max="12" width="12.140625" style="312" bestFit="1" customWidth="1"/>
    <col min="13" max="13" width="13.85546875" style="312" bestFit="1" customWidth="1"/>
    <col min="14" max="14" width="14.85546875" style="312" bestFit="1" customWidth="1"/>
    <col min="15" max="15" width="14" style="347" bestFit="1" customWidth="1"/>
    <col min="16" max="16" width="47.140625" style="349" customWidth="1"/>
    <col min="17" max="17" width="12.140625" style="312" bestFit="1" customWidth="1"/>
    <col min="18" max="18" width="39.85546875" style="312" bestFit="1" customWidth="1"/>
    <col min="19" max="19" width="18.140625" style="312" bestFit="1" customWidth="1"/>
    <col min="20" max="16384" width="11.42578125" style="312"/>
  </cols>
  <sheetData>
    <row r="1" spans="1:19" ht="40.5" customHeight="1" thickBot="1" x14ac:dyDescent="0.25">
      <c r="A1" s="310" t="s">
        <v>1097</v>
      </c>
      <c r="B1" s="96"/>
      <c r="C1" s="420" t="s">
        <v>2815</v>
      </c>
      <c r="D1" s="97"/>
      <c r="E1" s="98"/>
      <c r="F1" s="99"/>
      <c r="G1" s="99"/>
      <c r="H1" s="99"/>
      <c r="I1" s="100"/>
      <c r="J1" s="100"/>
      <c r="K1" s="124"/>
      <c r="L1" s="101"/>
      <c r="M1" s="102"/>
      <c r="N1" s="102"/>
      <c r="O1" s="97"/>
      <c r="P1" s="253"/>
      <c r="Q1" s="103"/>
      <c r="R1" s="103"/>
      <c r="S1" s="104"/>
    </row>
    <row r="2" spans="1:19" ht="45.75" thickBot="1" x14ac:dyDescent="0.25">
      <c r="A2" s="106"/>
      <c r="B2" s="107" t="s">
        <v>1098</v>
      </c>
      <c r="C2" s="421" t="s">
        <v>1099</v>
      </c>
      <c r="D2" s="109" t="s">
        <v>1100</v>
      </c>
      <c r="E2" s="108" t="s">
        <v>1101</v>
      </c>
      <c r="F2" s="422" t="s">
        <v>1102</v>
      </c>
      <c r="G2" s="423" t="s">
        <v>2816</v>
      </c>
      <c r="H2" s="423" t="s">
        <v>2822</v>
      </c>
      <c r="I2" s="108" t="s">
        <v>1105</v>
      </c>
      <c r="J2" s="108" t="s">
        <v>1103</v>
      </c>
      <c r="K2" s="108" t="s">
        <v>1104</v>
      </c>
      <c r="L2" s="108" t="s">
        <v>1106</v>
      </c>
      <c r="M2" s="108" t="s">
        <v>1107</v>
      </c>
      <c r="N2" s="108" t="s">
        <v>1108</v>
      </c>
      <c r="O2" s="109" t="s">
        <v>1109</v>
      </c>
      <c r="P2" s="109" t="s">
        <v>1110</v>
      </c>
      <c r="Q2" s="108" t="s">
        <v>1111</v>
      </c>
      <c r="R2" s="108" t="s">
        <v>1112</v>
      </c>
      <c r="S2" s="110" t="s">
        <v>1113</v>
      </c>
    </row>
    <row r="3" spans="1:19" ht="13.5" thickBot="1" x14ac:dyDescent="0.25">
      <c r="A3" s="313"/>
      <c r="B3" s="378" t="s">
        <v>1114</v>
      </c>
      <c r="C3" s="424"/>
      <c r="D3" s="379"/>
      <c r="E3" s="379"/>
      <c r="F3" s="380"/>
      <c r="G3" s="381"/>
      <c r="H3" s="381"/>
      <c r="I3" s="382"/>
      <c r="J3" s="382"/>
      <c r="K3" s="382"/>
      <c r="L3" s="382"/>
      <c r="M3" s="382"/>
      <c r="N3" s="382"/>
      <c r="O3" s="382"/>
      <c r="P3" s="379"/>
      <c r="Q3" s="382"/>
      <c r="R3" s="383"/>
      <c r="S3" s="384"/>
    </row>
    <row r="4" spans="1:19" x14ac:dyDescent="0.2">
      <c r="A4" s="313"/>
      <c r="B4" s="111" t="s">
        <v>2594</v>
      </c>
      <c r="C4" s="112"/>
      <c r="D4" s="113"/>
      <c r="E4" s="114"/>
      <c r="F4" s="115"/>
      <c r="G4" s="314"/>
      <c r="H4" s="314"/>
      <c r="I4" s="116"/>
      <c r="J4" s="116"/>
      <c r="K4" s="116"/>
      <c r="L4" s="117"/>
      <c r="M4" s="116"/>
      <c r="N4" s="117"/>
      <c r="O4" s="117"/>
      <c r="P4" s="254"/>
      <c r="Q4" s="116"/>
      <c r="R4" s="116"/>
      <c r="S4" s="118"/>
    </row>
    <row r="5" spans="1:19" x14ac:dyDescent="0.2">
      <c r="A5" s="313"/>
      <c r="B5" s="119" t="s">
        <v>1115</v>
      </c>
      <c r="C5" s="120" t="s">
        <v>672</v>
      </c>
      <c r="D5" s="121" t="s">
        <v>5</v>
      </c>
      <c r="E5" s="122" t="s">
        <v>1116</v>
      </c>
      <c r="F5" s="425" t="s">
        <v>682</v>
      </c>
      <c r="G5" s="308">
        <v>215.92</v>
      </c>
      <c r="H5" s="308">
        <f>ROUND(ROUND(G5*4.704,2),0)</f>
        <v>1016</v>
      </c>
      <c r="I5" s="125" t="s">
        <v>2718</v>
      </c>
      <c r="J5" s="125" t="s">
        <v>229</v>
      </c>
      <c r="K5" s="126">
        <v>1</v>
      </c>
      <c r="L5" s="126">
        <v>8537109199</v>
      </c>
      <c r="M5" s="125" t="s">
        <v>626</v>
      </c>
      <c r="N5" s="126">
        <v>148</v>
      </c>
      <c r="O5" s="127" t="s">
        <v>1117</v>
      </c>
      <c r="P5" s="255"/>
      <c r="Q5" s="125" t="s">
        <v>1118</v>
      </c>
      <c r="R5" s="128"/>
      <c r="S5" s="129">
        <v>800549180153</v>
      </c>
    </row>
    <row r="6" spans="1:19" x14ac:dyDescent="0.2">
      <c r="A6" s="313"/>
      <c r="B6" s="119" t="s">
        <v>1119</v>
      </c>
      <c r="C6" s="120" t="s">
        <v>8</v>
      </c>
      <c r="D6" s="121" t="s">
        <v>7</v>
      </c>
      <c r="E6" s="122" t="s">
        <v>1120</v>
      </c>
      <c r="F6" s="425" t="s">
        <v>682</v>
      </c>
      <c r="G6" s="308">
        <v>129.56</v>
      </c>
      <c r="H6" s="308">
        <f t="shared" ref="H6:H19" si="0">ROUND(ROUND(G6*4.704,2),0)</f>
        <v>609</v>
      </c>
      <c r="I6" s="125" t="s">
        <v>2718</v>
      </c>
      <c r="J6" s="125" t="s">
        <v>229</v>
      </c>
      <c r="K6" s="125" t="s">
        <v>3</v>
      </c>
      <c r="L6" s="126">
        <v>8537109199</v>
      </c>
      <c r="M6" s="125" t="s">
        <v>626</v>
      </c>
      <c r="N6" s="126">
        <v>7</v>
      </c>
      <c r="O6" s="127" t="s">
        <v>1121</v>
      </c>
      <c r="P6" s="255"/>
      <c r="Q6" s="125" t="s">
        <v>1118</v>
      </c>
      <c r="R6" s="128"/>
      <c r="S6" s="130">
        <v>8717332205882</v>
      </c>
    </row>
    <row r="7" spans="1:19" x14ac:dyDescent="0.2">
      <c r="A7" s="313"/>
      <c r="B7" s="119" t="s">
        <v>2719</v>
      </c>
      <c r="C7" s="120" t="s">
        <v>11</v>
      </c>
      <c r="D7" s="121" t="s">
        <v>10</v>
      </c>
      <c r="E7" s="122" t="s">
        <v>1122</v>
      </c>
      <c r="F7" s="425" t="s">
        <v>682</v>
      </c>
      <c r="G7" s="308">
        <v>172.73</v>
      </c>
      <c r="H7" s="308">
        <f t="shared" si="0"/>
        <v>813</v>
      </c>
      <c r="I7" s="125" t="s">
        <v>2718</v>
      </c>
      <c r="J7" s="125" t="s">
        <v>229</v>
      </c>
      <c r="K7" s="126">
        <v>1</v>
      </c>
      <c r="L7" s="126">
        <v>8537109199</v>
      </c>
      <c r="M7" s="125" t="s">
        <v>626</v>
      </c>
      <c r="N7" s="126">
        <v>98</v>
      </c>
      <c r="O7" s="127" t="s">
        <v>1123</v>
      </c>
      <c r="P7" s="255"/>
      <c r="Q7" s="125" t="s">
        <v>1118</v>
      </c>
      <c r="R7" s="128"/>
      <c r="S7" s="129">
        <v>8717332205912</v>
      </c>
    </row>
    <row r="8" spans="1:19" s="131" customFormat="1" x14ac:dyDescent="0.2">
      <c r="A8" s="315" t="s">
        <v>2817</v>
      </c>
      <c r="B8" s="119" t="s">
        <v>1124</v>
      </c>
      <c r="C8" s="438" t="s">
        <v>14</v>
      </c>
      <c r="D8" s="121" t="s">
        <v>13</v>
      </c>
      <c r="E8" s="122" t="s">
        <v>1125</v>
      </c>
      <c r="F8" s="425" t="s">
        <v>682</v>
      </c>
      <c r="G8" s="426">
        <v>470</v>
      </c>
      <c r="H8" s="437">
        <f t="shared" si="0"/>
        <v>2211</v>
      </c>
      <c r="I8" s="125" t="s">
        <v>2718</v>
      </c>
      <c r="J8" s="125" t="s">
        <v>229</v>
      </c>
      <c r="K8" s="126">
        <v>1</v>
      </c>
      <c r="L8" s="126">
        <v>8537109199</v>
      </c>
      <c r="M8" s="125" t="s">
        <v>626</v>
      </c>
      <c r="N8" s="126">
        <v>15</v>
      </c>
      <c r="O8" s="127" t="s">
        <v>1126</v>
      </c>
      <c r="P8" s="255"/>
      <c r="Q8" s="125" t="s">
        <v>1118</v>
      </c>
      <c r="R8" s="128"/>
      <c r="S8" s="129">
        <v>8717332205929</v>
      </c>
    </row>
    <row r="9" spans="1:19" x14ac:dyDescent="0.2">
      <c r="A9" s="313"/>
      <c r="B9" s="119" t="s">
        <v>1127</v>
      </c>
      <c r="C9" s="120" t="s">
        <v>17</v>
      </c>
      <c r="D9" s="121" t="s">
        <v>16</v>
      </c>
      <c r="E9" s="122" t="s">
        <v>1128</v>
      </c>
      <c r="F9" s="425" t="s">
        <v>682</v>
      </c>
      <c r="G9" s="308">
        <v>259.11</v>
      </c>
      <c r="H9" s="308">
        <f t="shared" si="0"/>
        <v>1219</v>
      </c>
      <c r="I9" s="125" t="s">
        <v>2718</v>
      </c>
      <c r="J9" s="125" t="s">
        <v>229</v>
      </c>
      <c r="K9" s="125" t="s">
        <v>3</v>
      </c>
      <c r="L9" s="126">
        <v>8537109199</v>
      </c>
      <c r="M9" s="125" t="s">
        <v>626</v>
      </c>
      <c r="N9" s="126">
        <v>4</v>
      </c>
      <c r="O9" s="127" t="s">
        <v>1129</v>
      </c>
      <c r="P9" s="255"/>
      <c r="Q9" s="125" t="s">
        <v>1118</v>
      </c>
      <c r="R9" s="128"/>
      <c r="S9" s="129">
        <v>8717332205936</v>
      </c>
    </row>
    <row r="10" spans="1:19" x14ac:dyDescent="0.2">
      <c r="A10" s="316"/>
      <c r="B10" s="132" t="s">
        <v>1130</v>
      </c>
      <c r="C10" s="133" t="s">
        <v>20</v>
      </c>
      <c r="D10" s="134" t="s">
        <v>19</v>
      </c>
      <c r="E10" s="135" t="s">
        <v>1131</v>
      </c>
      <c r="F10" s="427" t="s">
        <v>682</v>
      </c>
      <c r="G10" s="308">
        <v>237.16</v>
      </c>
      <c r="H10" s="308">
        <f t="shared" si="0"/>
        <v>1116</v>
      </c>
      <c r="I10" s="125" t="s">
        <v>2718</v>
      </c>
      <c r="J10" s="137" t="s">
        <v>229</v>
      </c>
      <c r="K10" s="138">
        <v>1</v>
      </c>
      <c r="L10" s="138">
        <v>8537109199</v>
      </c>
      <c r="M10" s="137" t="s">
        <v>626</v>
      </c>
      <c r="N10" s="138">
        <v>17</v>
      </c>
      <c r="O10" s="317" t="s">
        <v>1132</v>
      </c>
      <c r="P10" s="256"/>
      <c r="Q10" s="137" t="s">
        <v>1118</v>
      </c>
      <c r="R10" s="139"/>
      <c r="S10" s="140">
        <v>8717332205943</v>
      </c>
    </row>
    <row r="11" spans="1:19" x14ac:dyDescent="0.2">
      <c r="A11" s="316"/>
      <c r="B11" s="132" t="s">
        <v>1133</v>
      </c>
      <c r="C11" s="133" t="s">
        <v>23</v>
      </c>
      <c r="D11" s="134" t="s">
        <v>22</v>
      </c>
      <c r="E11" s="135" t="s">
        <v>1134</v>
      </c>
      <c r="F11" s="427" t="s">
        <v>682</v>
      </c>
      <c r="G11" s="308">
        <v>468.24</v>
      </c>
      <c r="H11" s="308">
        <f t="shared" si="0"/>
        <v>2203</v>
      </c>
      <c r="I11" s="125" t="s">
        <v>2718</v>
      </c>
      <c r="J11" s="137" t="s">
        <v>229</v>
      </c>
      <c r="K11" s="138">
        <v>1</v>
      </c>
      <c r="L11" s="138">
        <v>8537109199</v>
      </c>
      <c r="M11" s="137" t="s">
        <v>626</v>
      </c>
      <c r="N11" s="138">
        <v>52</v>
      </c>
      <c r="O11" s="317" t="s">
        <v>1135</v>
      </c>
      <c r="P11" s="256"/>
      <c r="Q11" s="137" t="s">
        <v>1118</v>
      </c>
      <c r="R11" s="139"/>
      <c r="S11" s="140">
        <v>8717332205950</v>
      </c>
    </row>
    <row r="12" spans="1:19" s="131" customFormat="1" x14ac:dyDescent="0.2">
      <c r="A12" s="315"/>
      <c r="B12" s="119" t="s">
        <v>1136</v>
      </c>
      <c r="C12" s="120" t="s">
        <v>1137</v>
      </c>
      <c r="D12" s="121" t="s">
        <v>1138</v>
      </c>
      <c r="E12" s="122" t="s">
        <v>1139</v>
      </c>
      <c r="F12" s="425" t="s">
        <v>682</v>
      </c>
      <c r="G12" s="308">
        <v>345.47</v>
      </c>
      <c r="H12" s="308">
        <f t="shared" si="0"/>
        <v>1625</v>
      </c>
      <c r="I12" s="125" t="s">
        <v>2718</v>
      </c>
      <c r="J12" s="125" t="s">
        <v>229</v>
      </c>
      <c r="K12" s="126">
        <v>1</v>
      </c>
      <c r="L12" s="126">
        <v>8537109199</v>
      </c>
      <c r="M12" s="125" t="s">
        <v>626</v>
      </c>
      <c r="N12" s="126">
        <v>79</v>
      </c>
      <c r="O12" s="127" t="s">
        <v>1140</v>
      </c>
      <c r="P12" s="255"/>
      <c r="Q12" s="125" t="s">
        <v>1118</v>
      </c>
      <c r="R12" s="128"/>
      <c r="S12" s="129">
        <v>800549134231</v>
      </c>
    </row>
    <row r="13" spans="1:19" s="131" customFormat="1" x14ac:dyDescent="0.2">
      <c r="A13" s="316"/>
      <c r="B13" s="132" t="s">
        <v>1141</v>
      </c>
      <c r="C13" s="133" t="s">
        <v>26</v>
      </c>
      <c r="D13" s="134" t="s">
        <v>25</v>
      </c>
      <c r="E13" s="135" t="s">
        <v>1142</v>
      </c>
      <c r="F13" s="427" t="s">
        <v>682</v>
      </c>
      <c r="G13" s="308">
        <v>395.27</v>
      </c>
      <c r="H13" s="308">
        <f t="shared" si="0"/>
        <v>1859</v>
      </c>
      <c r="I13" s="125" t="s">
        <v>2718</v>
      </c>
      <c r="J13" s="137" t="s">
        <v>229</v>
      </c>
      <c r="K13" s="137" t="s">
        <v>3</v>
      </c>
      <c r="L13" s="138">
        <v>8537109199</v>
      </c>
      <c r="M13" s="137" t="s">
        <v>626</v>
      </c>
      <c r="N13" s="138">
        <v>15</v>
      </c>
      <c r="O13" s="317" t="s">
        <v>1143</v>
      </c>
      <c r="P13" s="256"/>
      <c r="Q13" s="137" t="s">
        <v>1118</v>
      </c>
      <c r="R13" s="139"/>
      <c r="S13" s="140">
        <v>8717332205998</v>
      </c>
    </row>
    <row r="14" spans="1:19" s="131" customFormat="1" x14ac:dyDescent="0.2">
      <c r="A14" s="315"/>
      <c r="B14" s="119" t="s">
        <v>1144</v>
      </c>
      <c r="C14" s="120" t="s">
        <v>29</v>
      </c>
      <c r="D14" s="121" t="s">
        <v>28</v>
      </c>
      <c r="E14" s="122" t="s">
        <v>1145</v>
      </c>
      <c r="F14" s="425" t="s">
        <v>682</v>
      </c>
      <c r="G14" s="308">
        <v>345.47</v>
      </c>
      <c r="H14" s="308">
        <f t="shared" si="0"/>
        <v>1625</v>
      </c>
      <c r="I14" s="125" t="s">
        <v>2718</v>
      </c>
      <c r="J14" s="125" t="s">
        <v>229</v>
      </c>
      <c r="K14" s="126">
        <v>1</v>
      </c>
      <c r="L14" s="126">
        <v>8537109199</v>
      </c>
      <c r="M14" s="125" t="s">
        <v>626</v>
      </c>
      <c r="N14" s="126">
        <v>37</v>
      </c>
      <c r="O14" s="127" t="s">
        <v>1123</v>
      </c>
      <c r="P14" s="255"/>
      <c r="Q14" s="125" t="s">
        <v>1118</v>
      </c>
      <c r="R14" s="128"/>
      <c r="S14" s="129">
        <v>8717332206001</v>
      </c>
    </row>
    <row r="15" spans="1:19" x14ac:dyDescent="0.2">
      <c r="A15" s="313"/>
      <c r="B15" s="119" t="s">
        <v>1146</v>
      </c>
      <c r="C15" s="120" t="s">
        <v>32</v>
      </c>
      <c r="D15" s="121" t="s">
        <v>31</v>
      </c>
      <c r="E15" s="122" t="s">
        <v>1147</v>
      </c>
      <c r="F15" s="425" t="s">
        <v>682</v>
      </c>
      <c r="G15" s="308">
        <v>456.01</v>
      </c>
      <c r="H15" s="308">
        <f t="shared" si="0"/>
        <v>2145</v>
      </c>
      <c r="I15" s="125" t="s">
        <v>2743</v>
      </c>
      <c r="J15" s="125" t="s">
        <v>229</v>
      </c>
      <c r="K15" s="125" t="s">
        <v>3</v>
      </c>
      <c r="L15" s="126">
        <v>8537109199</v>
      </c>
      <c r="M15" s="125" t="s">
        <v>626</v>
      </c>
      <c r="N15" s="126">
        <v>32</v>
      </c>
      <c r="O15" s="127" t="s">
        <v>1140</v>
      </c>
      <c r="P15" s="255"/>
      <c r="Q15" s="125" t="s">
        <v>1118</v>
      </c>
      <c r="R15" s="128"/>
      <c r="S15" s="130">
        <v>8717332260041</v>
      </c>
    </row>
    <row r="16" spans="1:19" x14ac:dyDescent="0.2">
      <c r="A16" s="316"/>
      <c r="B16" s="132" t="s">
        <v>1148</v>
      </c>
      <c r="C16" s="133" t="s">
        <v>36</v>
      </c>
      <c r="D16" s="134" t="s">
        <v>35</v>
      </c>
      <c r="E16" s="135" t="s">
        <v>1149</v>
      </c>
      <c r="F16" s="427" t="s">
        <v>682</v>
      </c>
      <c r="G16" s="308">
        <v>504.72</v>
      </c>
      <c r="H16" s="308">
        <f t="shared" si="0"/>
        <v>2374</v>
      </c>
      <c r="I16" s="125" t="s">
        <v>2718</v>
      </c>
      <c r="J16" s="137" t="s">
        <v>229</v>
      </c>
      <c r="K16" s="138">
        <v>1</v>
      </c>
      <c r="L16" s="138">
        <v>8538909999</v>
      </c>
      <c r="M16" s="137" t="s">
        <v>626</v>
      </c>
      <c r="N16" s="138">
        <v>462</v>
      </c>
      <c r="O16" s="317" t="s">
        <v>1123</v>
      </c>
      <c r="P16" s="256"/>
      <c r="Q16" s="137" t="s">
        <v>1118</v>
      </c>
      <c r="R16" s="139"/>
      <c r="S16" s="141">
        <v>8717332206018</v>
      </c>
    </row>
    <row r="17" spans="1:19" x14ac:dyDescent="0.2">
      <c r="A17" s="316"/>
      <c r="B17" s="132" t="s">
        <v>1150</v>
      </c>
      <c r="C17" s="133" t="s">
        <v>39</v>
      </c>
      <c r="D17" s="134" t="s">
        <v>38</v>
      </c>
      <c r="E17" s="135" t="s">
        <v>1151</v>
      </c>
      <c r="F17" s="427" t="s">
        <v>682</v>
      </c>
      <c r="G17" s="308">
        <v>1003.36</v>
      </c>
      <c r="H17" s="308">
        <f t="shared" si="0"/>
        <v>4720</v>
      </c>
      <c r="I17" s="125" t="s">
        <v>2718</v>
      </c>
      <c r="J17" s="137" t="s">
        <v>229</v>
      </c>
      <c r="K17" s="137" t="s">
        <v>3</v>
      </c>
      <c r="L17" s="138">
        <v>8538909999</v>
      </c>
      <c r="M17" s="137" t="s">
        <v>626</v>
      </c>
      <c r="N17" s="138">
        <v>27</v>
      </c>
      <c r="O17" s="317" t="s">
        <v>1152</v>
      </c>
      <c r="P17" s="256"/>
      <c r="Q17" s="137" t="s">
        <v>1118</v>
      </c>
      <c r="R17" s="139"/>
      <c r="S17" s="141">
        <v>8717332309719</v>
      </c>
    </row>
    <row r="18" spans="1:19" x14ac:dyDescent="0.2">
      <c r="A18" s="313"/>
      <c r="B18" s="142" t="s">
        <v>1153</v>
      </c>
      <c r="C18" s="143" t="s">
        <v>41</v>
      </c>
      <c r="D18" s="144" t="s">
        <v>1027</v>
      </c>
      <c r="E18" s="122" t="s">
        <v>1154</v>
      </c>
      <c r="F18" s="425" t="s">
        <v>682</v>
      </c>
      <c r="G18" s="308">
        <v>58.58</v>
      </c>
      <c r="H18" s="308">
        <f t="shared" si="0"/>
        <v>276</v>
      </c>
      <c r="I18" s="145" t="s">
        <v>2743</v>
      </c>
      <c r="J18" s="145" t="s">
        <v>229</v>
      </c>
      <c r="K18" s="145" t="s">
        <v>3</v>
      </c>
      <c r="L18" s="126">
        <v>8536901000</v>
      </c>
      <c r="M18" s="145" t="s">
        <v>626</v>
      </c>
      <c r="N18" s="126">
        <v>165</v>
      </c>
      <c r="O18" s="127" t="s">
        <v>1155</v>
      </c>
      <c r="P18" s="122"/>
      <c r="Q18" s="145" t="s">
        <v>1118</v>
      </c>
      <c r="R18" s="128"/>
      <c r="S18" s="146">
        <v>8717332206025</v>
      </c>
    </row>
    <row r="19" spans="1:19" x14ac:dyDescent="0.2">
      <c r="A19" s="313"/>
      <c r="B19" s="119" t="s">
        <v>1156</v>
      </c>
      <c r="C19" s="120" t="s">
        <v>44</v>
      </c>
      <c r="D19" s="121" t="s">
        <v>43</v>
      </c>
      <c r="E19" s="122" t="s">
        <v>1157</v>
      </c>
      <c r="F19" s="425" t="s">
        <v>682</v>
      </c>
      <c r="G19" s="308">
        <v>146.83000000000001</v>
      </c>
      <c r="H19" s="308">
        <f t="shared" si="0"/>
        <v>691</v>
      </c>
      <c r="I19" s="125" t="s">
        <v>2743</v>
      </c>
      <c r="J19" s="125" t="s">
        <v>229</v>
      </c>
      <c r="K19" s="126">
        <v>1</v>
      </c>
      <c r="L19" s="126">
        <v>8536901000</v>
      </c>
      <c r="M19" s="125" t="s">
        <v>626</v>
      </c>
      <c r="N19" s="126">
        <v>129</v>
      </c>
      <c r="O19" s="127" t="s">
        <v>1158</v>
      </c>
      <c r="P19" s="255"/>
      <c r="Q19" s="125" t="s">
        <v>1118</v>
      </c>
      <c r="R19" s="128"/>
      <c r="S19" s="129">
        <v>8717332206032</v>
      </c>
    </row>
    <row r="20" spans="1:19" x14ac:dyDescent="0.2">
      <c r="A20" s="313"/>
      <c r="B20" s="147" t="s">
        <v>1159</v>
      </c>
      <c r="C20" s="148"/>
      <c r="D20" s="149" t="s">
        <v>1160</v>
      </c>
      <c r="E20" s="148"/>
      <c r="F20" s="150"/>
      <c r="G20" s="314"/>
      <c r="H20" s="314"/>
      <c r="I20" s="148" t="s">
        <v>1160</v>
      </c>
      <c r="J20" s="148"/>
      <c r="K20" s="148"/>
      <c r="L20" s="151"/>
      <c r="M20" s="151"/>
      <c r="N20" s="152" t="s">
        <v>1160</v>
      </c>
      <c r="O20" s="319" t="s">
        <v>1160</v>
      </c>
      <c r="P20" s="257"/>
      <c r="Q20" s="153"/>
      <c r="R20" s="154"/>
      <c r="S20" s="155"/>
    </row>
    <row r="21" spans="1:19" x14ac:dyDescent="0.2">
      <c r="A21" s="313"/>
      <c r="B21" s="156" t="s">
        <v>1161</v>
      </c>
      <c r="C21" s="157" t="s">
        <v>963</v>
      </c>
      <c r="D21" s="158" t="s">
        <v>965</v>
      </c>
      <c r="E21" s="135" t="s">
        <v>1162</v>
      </c>
      <c r="F21" s="427" t="s">
        <v>682</v>
      </c>
      <c r="G21" s="308">
        <v>839.18</v>
      </c>
      <c r="H21" s="308">
        <f>ROUND(ROUND(G21*4.704,2),0)</f>
        <v>3948</v>
      </c>
      <c r="I21" s="125" t="s">
        <v>2718</v>
      </c>
      <c r="J21" s="137" t="s">
        <v>229</v>
      </c>
      <c r="K21" s="138" t="s">
        <v>3</v>
      </c>
      <c r="L21" s="138">
        <v>8537109199</v>
      </c>
      <c r="M21" s="159" t="s">
        <v>625</v>
      </c>
      <c r="N21" s="138">
        <v>24</v>
      </c>
      <c r="O21" s="317">
        <v>3.1909999999999998</v>
      </c>
      <c r="P21" s="135"/>
      <c r="Q21" s="159" t="s">
        <v>1118</v>
      </c>
      <c r="R21" s="139"/>
      <c r="S21" s="160">
        <v>8717332940417</v>
      </c>
    </row>
    <row r="22" spans="1:19" x14ac:dyDescent="0.2">
      <c r="A22" s="313"/>
      <c r="B22" s="156" t="s">
        <v>1163</v>
      </c>
      <c r="C22" s="157" t="s">
        <v>964</v>
      </c>
      <c r="D22" s="158" t="s">
        <v>966</v>
      </c>
      <c r="E22" s="135" t="s">
        <v>1164</v>
      </c>
      <c r="F22" s="427" t="s">
        <v>682</v>
      </c>
      <c r="G22" s="308">
        <v>1441.2</v>
      </c>
      <c r="H22" s="308">
        <f>ROUND(ROUND(G22*4.704,2),0)</f>
        <v>6779</v>
      </c>
      <c r="I22" s="125" t="s">
        <v>2718</v>
      </c>
      <c r="J22" s="137" t="s">
        <v>229</v>
      </c>
      <c r="K22" s="138" t="s">
        <v>3</v>
      </c>
      <c r="L22" s="138">
        <v>8537109199</v>
      </c>
      <c r="M22" s="159" t="s">
        <v>625</v>
      </c>
      <c r="N22" s="138">
        <v>27</v>
      </c>
      <c r="O22" s="317">
        <v>3.1909999999999998</v>
      </c>
      <c r="P22" s="135"/>
      <c r="Q22" s="159" t="s">
        <v>1118</v>
      </c>
      <c r="R22" s="139"/>
      <c r="S22" s="160">
        <v>4060039031174</v>
      </c>
    </row>
    <row r="23" spans="1:19" x14ac:dyDescent="0.2">
      <c r="A23" s="313"/>
      <c r="B23" s="111" t="s">
        <v>2595</v>
      </c>
      <c r="C23" s="114"/>
      <c r="D23" s="161" t="s">
        <v>1160</v>
      </c>
      <c r="E23" s="114"/>
      <c r="F23" s="115"/>
      <c r="G23" s="314"/>
      <c r="H23" s="314"/>
      <c r="I23" s="114" t="s">
        <v>1160</v>
      </c>
      <c r="J23" s="114"/>
      <c r="K23" s="114"/>
      <c r="L23" s="114"/>
      <c r="M23" s="114"/>
      <c r="N23" s="162" t="s">
        <v>1160</v>
      </c>
      <c r="O23" s="320" t="s">
        <v>1160</v>
      </c>
      <c r="P23" s="258"/>
      <c r="Q23" s="116"/>
      <c r="R23" s="163"/>
      <c r="S23" s="118"/>
    </row>
    <row r="24" spans="1:19" x14ac:dyDescent="0.2">
      <c r="A24" s="313"/>
      <c r="B24" s="119" t="s">
        <v>1168</v>
      </c>
      <c r="C24" s="120" t="s">
        <v>47</v>
      </c>
      <c r="D24" s="121" t="s">
        <v>46</v>
      </c>
      <c r="E24" s="122" t="s">
        <v>1169</v>
      </c>
      <c r="F24" s="425" t="s">
        <v>682</v>
      </c>
      <c r="G24" s="308">
        <v>514.09</v>
      </c>
      <c r="H24" s="308">
        <f>ROUND(ROUND(G24*4.704,2),0)</f>
        <v>2418</v>
      </c>
      <c r="I24" s="125" t="s">
        <v>2743</v>
      </c>
      <c r="J24" s="125" t="s">
        <v>229</v>
      </c>
      <c r="K24" s="126">
        <v>1</v>
      </c>
      <c r="L24" s="126">
        <v>8538909999</v>
      </c>
      <c r="M24" s="125" t="s">
        <v>626</v>
      </c>
      <c r="N24" s="126">
        <v>68</v>
      </c>
      <c r="O24" s="127" t="s">
        <v>1170</v>
      </c>
      <c r="P24" s="255"/>
      <c r="Q24" s="125" t="s">
        <v>1118</v>
      </c>
      <c r="R24" s="166"/>
      <c r="S24" s="130">
        <v>8717332206131</v>
      </c>
    </row>
    <row r="25" spans="1:19" x14ac:dyDescent="0.2">
      <c r="A25" s="313"/>
      <c r="B25" s="119" t="s">
        <v>1171</v>
      </c>
      <c r="C25" s="120" t="s">
        <v>50</v>
      </c>
      <c r="D25" s="121" t="s">
        <v>49</v>
      </c>
      <c r="E25" s="122" t="s">
        <v>1172</v>
      </c>
      <c r="F25" s="425" t="s">
        <v>682</v>
      </c>
      <c r="G25" s="308">
        <v>647.75</v>
      </c>
      <c r="H25" s="308">
        <f t="shared" ref="H25:H40" si="1">ROUND(ROUND(G25*4.704,2),0)</f>
        <v>3047</v>
      </c>
      <c r="I25" s="125" t="s">
        <v>2743</v>
      </c>
      <c r="J25" s="125" t="s">
        <v>229</v>
      </c>
      <c r="K25" s="126">
        <v>1</v>
      </c>
      <c r="L25" s="126">
        <v>8538909999</v>
      </c>
      <c r="M25" s="125" t="s">
        <v>626</v>
      </c>
      <c r="N25" s="126">
        <v>74</v>
      </c>
      <c r="O25" s="127" t="s">
        <v>1173</v>
      </c>
      <c r="P25" s="255"/>
      <c r="Q25" s="125" t="s">
        <v>1118</v>
      </c>
      <c r="R25" s="128"/>
      <c r="S25" s="130">
        <v>8717332206148</v>
      </c>
    </row>
    <row r="26" spans="1:19" x14ac:dyDescent="0.2">
      <c r="A26" s="313"/>
      <c r="B26" s="132" t="s">
        <v>1174</v>
      </c>
      <c r="C26" s="133" t="s">
        <v>53</v>
      </c>
      <c r="D26" s="134" t="s">
        <v>52</v>
      </c>
      <c r="E26" s="135" t="s">
        <v>1175</v>
      </c>
      <c r="F26" s="427" t="s">
        <v>682</v>
      </c>
      <c r="G26" s="308">
        <v>1100.6600000000001</v>
      </c>
      <c r="H26" s="308">
        <f t="shared" si="1"/>
        <v>5178</v>
      </c>
      <c r="I26" s="137" t="s">
        <v>2743</v>
      </c>
      <c r="J26" s="137" t="s">
        <v>229</v>
      </c>
      <c r="K26" s="138">
        <v>1</v>
      </c>
      <c r="L26" s="138">
        <v>8538909999</v>
      </c>
      <c r="M26" s="137" t="s">
        <v>626</v>
      </c>
      <c r="N26" s="138">
        <v>21</v>
      </c>
      <c r="O26" s="317" t="s">
        <v>1176</v>
      </c>
      <c r="P26" s="256"/>
      <c r="Q26" s="137" t="s">
        <v>1118</v>
      </c>
      <c r="R26" s="139"/>
      <c r="S26" s="141">
        <v>8717332206155</v>
      </c>
    </row>
    <row r="27" spans="1:19" x14ac:dyDescent="0.2">
      <c r="A27" s="313"/>
      <c r="B27" s="119" t="s">
        <v>1177</v>
      </c>
      <c r="C27" s="120" t="s">
        <v>56</v>
      </c>
      <c r="D27" s="121" t="s">
        <v>55</v>
      </c>
      <c r="E27" s="122" t="s">
        <v>1178</v>
      </c>
      <c r="F27" s="425" t="s">
        <v>682</v>
      </c>
      <c r="G27" s="308">
        <v>347.33</v>
      </c>
      <c r="H27" s="308">
        <f t="shared" si="1"/>
        <v>1634</v>
      </c>
      <c r="I27" s="125" t="s">
        <v>2743</v>
      </c>
      <c r="J27" s="125" t="s">
        <v>229</v>
      </c>
      <c r="K27" s="126">
        <v>1</v>
      </c>
      <c r="L27" s="126">
        <v>8538909999</v>
      </c>
      <c r="M27" s="125" t="s">
        <v>626</v>
      </c>
      <c r="N27" s="126">
        <v>54</v>
      </c>
      <c r="O27" s="127" t="s">
        <v>1179</v>
      </c>
      <c r="P27" s="255"/>
      <c r="Q27" s="125" t="s">
        <v>1118</v>
      </c>
      <c r="R27" s="128"/>
      <c r="S27" s="130">
        <v>8717332206162</v>
      </c>
    </row>
    <row r="28" spans="1:19" x14ac:dyDescent="0.2">
      <c r="A28" s="313"/>
      <c r="B28" s="119" t="s">
        <v>1180</v>
      </c>
      <c r="C28" s="120" t="s">
        <v>1181</v>
      </c>
      <c r="D28" s="121" t="s">
        <v>1182</v>
      </c>
      <c r="E28" s="122" t="s">
        <v>1183</v>
      </c>
      <c r="F28" s="425" t="s">
        <v>682</v>
      </c>
      <c r="G28" s="308">
        <v>350.4</v>
      </c>
      <c r="H28" s="308">
        <f t="shared" si="1"/>
        <v>1648</v>
      </c>
      <c r="I28" s="125" t="s">
        <v>2743</v>
      </c>
      <c r="J28" s="125" t="s">
        <v>229</v>
      </c>
      <c r="K28" s="125" t="s">
        <v>3</v>
      </c>
      <c r="L28" s="126">
        <v>3926909790</v>
      </c>
      <c r="M28" s="125" t="s">
        <v>626</v>
      </c>
      <c r="N28" s="126">
        <v>124</v>
      </c>
      <c r="O28" s="127" t="s">
        <v>1184</v>
      </c>
      <c r="P28" s="255"/>
      <c r="Q28" s="125" t="s">
        <v>1118</v>
      </c>
      <c r="R28" s="128"/>
      <c r="S28" s="130">
        <v>8717332206667</v>
      </c>
    </row>
    <row r="29" spans="1:19" x14ac:dyDescent="0.2">
      <c r="A29" s="313"/>
      <c r="B29" s="119" t="s">
        <v>1185</v>
      </c>
      <c r="C29" s="120" t="s">
        <v>59</v>
      </c>
      <c r="D29" s="121" t="s">
        <v>58</v>
      </c>
      <c r="E29" s="122" t="s">
        <v>1186</v>
      </c>
      <c r="F29" s="425" t="s">
        <v>682</v>
      </c>
      <c r="G29" s="308">
        <v>401.54</v>
      </c>
      <c r="H29" s="308">
        <f t="shared" si="1"/>
        <v>1889</v>
      </c>
      <c r="I29" s="125" t="s">
        <v>2743</v>
      </c>
      <c r="J29" s="125" t="s">
        <v>229</v>
      </c>
      <c r="K29" s="126">
        <v>1</v>
      </c>
      <c r="L29" s="126">
        <v>8538909999</v>
      </c>
      <c r="M29" s="125" t="s">
        <v>626</v>
      </c>
      <c r="N29" s="126">
        <v>64</v>
      </c>
      <c r="O29" s="127" t="s">
        <v>1187</v>
      </c>
      <c r="P29" s="255"/>
      <c r="Q29" s="125" t="s">
        <v>1118</v>
      </c>
      <c r="R29" s="128"/>
      <c r="S29" s="130">
        <v>8717332206179</v>
      </c>
    </row>
    <row r="30" spans="1:19" x14ac:dyDescent="0.2">
      <c r="A30" s="313"/>
      <c r="B30" s="119" t="s">
        <v>1188</v>
      </c>
      <c r="C30" s="120" t="s">
        <v>62</v>
      </c>
      <c r="D30" s="121" t="s">
        <v>61</v>
      </c>
      <c r="E30" s="122" t="s">
        <v>1189</v>
      </c>
      <c r="F30" s="425" t="s">
        <v>682</v>
      </c>
      <c r="G30" s="308">
        <v>334.16</v>
      </c>
      <c r="H30" s="308">
        <f t="shared" si="1"/>
        <v>1572</v>
      </c>
      <c r="I30" s="125" t="s">
        <v>2743</v>
      </c>
      <c r="J30" s="125" t="s">
        <v>229</v>
      </c>
      <c r="K30" s="125" t="s">
        <v>3</v>
      </c>
      <c r="L30" s="126">
        <v>8538909999</v>
      </c>
      <c r="M30" s="125" t="s">
        <v>626</v>
      </c>
      <c r="N30" s="126">
        <v>13</v>
      </c>
      <c r="O30" s="127" t="s">
        <v>1190</v>
      </c>
      <c r="P30" s="255"/>
      <c r="Q30" s="125" t="s">
        <v>1118</v>
      </c>
      <c r="R30" s="128"/>
      <c r="S30" s="130">
        <v>8717332206315</v>
      </c>
    </row>
    <row r="31" spans="1:19" x14ac:dyDescent="0.2">
      <c r="A31" s="313"/>
      <c r="B31" s="119" t="s">
        <v>1191</v>
      </c>
      <c r="C31" s="120" t="s">
        <v>68</v>
      </c>
      <c r="D31" s="121" t="s">
        <v>67</v>
      </c>
      <c r="E31" s="122" t="s">
        <v>1192</v>
      </c>
      <c r="F31" s="425" t="s">
        <v>682</v>
      </c>
      <c r="G31" s="308">
        <v>174.8</v>
      </c>
      <c r="H31" s="308">
        <f t="shared" si="1"/>
        <v>822</v>
      </c>
      <c r="I31" s="125" t="s">
        <v>2743</v>
      </c>
      <c r="J31" s="125" t="s">
        <v>229</v>
      </c>
      <c r="K31" s="126">
        <v>1</v>
      </c>
      <c r="L31" s="126">
        <v>3926909790</v>
      </c>
      <c r="M31" s="125" t="s">
        <v>626</v>
      </c>
      <c r="N31" s="126">
        <v>500</v>
      </c>
      <c r="O31" s="127" t="s">
        <v>1193</v>
      </c>
      <c r="P31" s="255"/>
      <c r="Q31" s="125" t="s">
        <v>1118</v>
      </c>
      <c r="R31" s="128"/>
      <c r="S31" s="129">
        <v>8717332206193</v>
      </c>
    </row>
    <row r="32" spans="1:19" x14ac:dyDescent="0.2">
      <c r="A32" s="313"/>
      <c r="B32" s="119" t="s">
        <v>1194</v>
      </c>
      <c r="C32" s="120" t="s">
        <v>71</v>
      </c>
      <c r="D32" s="121" t="s">
        <v>70</v>
      </c>
      <c r="E32" s="122" t="s">
        <v>1195</v>
      </c>
      <c r="F32" s="425" t="s">
        <v>682</v>
      </c>
      <c r="G32" s="308">
        <v>128.52000000000001</v>
      </c>
      <c r="H32" s="308">
        <f t="shared" si="1"/>
        <v>605</v>
      </c>
      <c r="I32" s="125" t="s">
        <v>2743</v>
      </c>
      <c r="J32" s="125" t="s">
        <v>229</v>
      </c>
      <c r="K32" s="126">
        <v>1</v>
      </c>
      <c r="L32" s="126">
        <v>3926909790</v>
      </c>
      <c r="M32" s="125" t="s">
        <v>626</v>
      </c>
      <c r="N32" s="126">
        <v>150</v>
      </c>
      <c r="O32" s="127" t="s">
        <v>1196</v>
      </c>
      <c r="P32" s="255"/>
      <c r="Q32" s="125" t="s">
        <v>1118</v>
      </c>
      <c r="R32" s="128"/>
      <c r="S32" s="129">
        <v>8717332206209</v>
      </c>
    </row>
    <row r="33" spans="1:19" x14ac:dyDescent="0.2">
      <c r="A33" s="313"/>
      <c r="B33" s="119" t="s">
        <v>1197</v>
      </c>
      <c r="C33" s="120" t="s">
        <v>74</v>
      </c>
      <c r="D33" s="121" t="s">
        <v>73</v>
      </c>
      <c r="E33" s="122" t="s">
        <v>1198</v>
      </c>
      <c r="F33" s="425" t="s">
        <v>682</v>
      </c>
      <c r="G33" s="308">
        <v>102.83</v>
      </c>
      <c r="H33" s="308">
        <f t="shared" si="1"/>
        <v>484</v>
      </c>
      <c r="I33" s="125" t="s">
        <v>2743</v>
      </c>
      <c r="J33" s="125" t="s">
        <v>229</v>
      </c>
      <c r="K33" s="125" t="s">
        <v>3</v>
      </c>
      <c r="L33" s="126">
        <v>3926909790</v>
      </c>
      <c r="M33" s="125" t="s">
        <v>626</v>
      </c>
      <c r="N33" s="126">
        <v>20</v>
      </c>
      <c r="O33" s="127" t="s">
        <v>1199</v>
      </c>
      <c r="P33" s="255"/>
      <c r="Q33" s="125" t="s">
        <v>1118</v>
      </c>
      <c r="R33" s="128"/>
      <c r="S33" s="129">
        <v>8717332206216</v>
      </c>
    </row>
    <row r="34" spans="1:19" x14ac:dyDescent="0.2">
      <c r="A34" s="313"/>
      <c r="B34" s="142" t="s">
        <v>1200</v>
      </c>
      <c r="C34" s="143" t="s">
        <v>65</v>
      </c>
      <c r="D34" s="144" t="s">
        <v>64</v>
      </c>
      <c r="E34" s="122" t="s">
        <v>1201</v>
      </c>
      <c r="F34" s="425" t="s">
        <v>682</v>
      </c>
      <c r="G34" s="308">
        <v>434.44</v>
      </c>
      <c r="H34" s="308">
        <f t="shared" si="1"/>
        <v>2044</v>
      </c>
      <c r="I34" s="145" t="s">
        <v>2743</v>
      </c>
      <c r="J34" s="145" t="s">
        <v>229</v>
      </c>
      <c r="K34" s="145" t="s">
        <v>3</v>
      </c>
      <c r="L34" s="126">
        <v>85189000</v>
      </c>
      <c r="M34" s="145" t="s">
        <v>666</v>
      </c>
      <c r="N34" s="145">
        <v>7</v>
      </c>
      <c r="O34" s="321" t="s">
        <v>1202</v>
      </c>
      <c r="P34" s="122"/>
      <c r="Q34" s="145" t="s">
        <v>1118</v>
      </c>
      <c r="R34" s="128"/>
      <c r="S34" s="146">
        <v>8717332875269</v>
      </c>
    </row>
    <row r="35" spans="1:19" x14ac:dyDescent="0.2">
      <c r="A35" s="313"/>
      <c r="B35" s="119" t="s">
        <v>1203</v>
      </c>
      <c r="C35" s="120" t="s">
        <v>1204</v>
      </c>
      <c r="D35" s="121" t="s">
        <v>1205</v>
      </c>
      <c r="E35" s="122" t="s">
        <v>1206</v>
      </c>
      <c r="F35" s="425" t="s">
        <v>682</v>
      </c>
      <c r="G35" s="308">
        <v>129.56</v>
      </c>
      <c r="H35" s="308">
        <f t="shared" si="1"/>
        <v>609</v>
      </c>
      <c r="I35" s="125" t="s">
        <v>2743</v>
      </c>
      <c r="J35" s="125" t="s">
        <v>229</v>
      </c>
      <c r="K35" s="125" t="s">
        <v>3</v>
      </c>
      <c r="L35" s="126">
        <v>3926909790</v>
      </c>
      <c r="M35" s="125" t="s">
        <v>626</v>
      </c>
      <c r="N35" s="126">
        <v>8</v>
      </c>
      <c r="O35" s="127" t="s">
        <v>1207</v>
      </c>
      <c r="P35" s="255"/>
      <c r="Q35" s="125" t="s">
        <v>1118</v>
      </c>
      <c r="R35" s="128"/>
      <c r="S35" s="130">
        <v>8717332206650</v>
      </c>
    </row>
    <row r="36" spans="1:19" x14ac:dyDescent="0.2">
      <c r="A36" s="313"/>
      <c r="B36" s="119" t="s">
        <v>1208</v>
      </c>
      <c r="C36" s="120" t="s">
        <v>77</v>
      </c>
      <c r="D36" s="121" t="s">
        <v>76</v>
      </c>
      <c r="E36" s="122" t="s">
        <v>1209</v>
      </c>
      <c r="F36" s="425" t="s">
        <v>682</v>
      </c>
      <c r="G36" s="308">
        <v>138.19</v>
      </c>
      <c r="H36" s="308">
        <f t="shared" si="1"/>
        <v>650</v>
      </c>
      <c r="I36" s="125" t="s">
        <v>2743</v>
      </c>
      <c r="J36" s="125" t="s">
        <v>229</v>
      </c>
      <c r="K36" s="125" t="s">
        <v>3</v>
      </c>
      <c r="L36" s="126">
        <v>7326909890</v>
      </c>
      <c r="M36" s="125" t="s">
        <v>626</v>
      </c>
      <c r="N36" s="126">
        <v>10</v>
      </c>
      <c r="O36" s="127" t="s">
        <v>1210</v>
      </c>
      <c r="P36" s="255"/>
      <c r="Q36" s="125" t="s">
        <v>1118</v>
      </c>
      <c r="R36" s="166"/>
      <c r="S36" s="130">
        <v>8717332206278</v>
      </c>
    </row>
    <row r="37" spans="1:19" x14ac:dyDescent="0.2">
      <c r="A37" s="313"/>
      <c r="B37" s="119" t="s">
        <v>1211</v>
      </c>
      <c r="C37" s="120" t="s">
        <v>80</v>
      </c>
      <c r="D37" s="121" t="s">
        <v>79</v>
      </c>
      <c r="E37" s="122" t="s">
        <v>1212</v>
      </c>
      <c r="F37" s="425" t="s">
        <v>682</v>
      </c>
      <c r="G37" s="308">
        <v>107.96</v>
      </c>
      <c r="H37" s="308">
        <f t="shared" si="1"/>
        <v>508</v>
      </c>
      <c r="I37" s="125" t="s">
        <v>2743</v>
      </c>
      <c r="J37" s="125" t="s">
        <v>229</v>
      </c>
      <c r="K37" s="125" t="s">
        <v>3</v>
      </c>
      <c r="L37" s="126">
        <v>7326909890</v>
      </c>
      <c r="M37" s="125" t="s">
        <v>626</v>
      </c>
      <c r="N37" s="126">
        <v>4</v>
      </c>
      <c r="O37" s="127" t="s">
        <v>1213</v>
      </c>
      <c r="P37" s="255"/>
      <c r="Q37" s="125" t="s">
        <v>1118</v>
      </c>
      <c r="R37" s="166"/>
      <c r="S37" s="130">
        <v>8717332206285</v>
      </c>
    </row>
    <row r="38" spans="1:19" x14ac:dyDescent="0.2">
      <c r="A38" s="313"/>
      <c r="B38" s="119" t="s">
        <v>1214</v>
      </c>
      <c r="C38" s="120" t="s">
        <v>83</v>
      </c>
      <c r="D38" s="121" t="s">
        <v>82</v>
      </c>
      <c r="E38" s="122" t="s">
        <v>1215</v>
      </c>
      <c r="F38" s="425" t="s">
        <v>682</v>
      </c>
      <c r="G38" s="308">
        <v>95</v>
      </c>
      <c r="H38" s="308">
        <f t="shared" si="1"/>
        <v>447</v>
      </c>
      <c r="I38" s="125" t="s">
        <v>2743</v>
      </c>
      <c r="J38" s="125" t="s">
        <v>229</v>
      </c>
      <c r="K38" s="125" t="s">
        <v>3</v>
      </c>
      <c r="L38" s="126">
        <v>3926909790</v>
      </c>
      <c r="M38" s="125" t="s">
        <v>626</v>
      </c>
      <c r="N38" s="126">
        <v>3</v>
      </c>
      <c r="O38" s="127" t="s">
        <v>1216</v>
      </c>
      <c r="P38" s="255"/>
      <c r="Q38" s="125" t="s">
        <v>1118</v>
      </c>
      <c r="R38" s="166"/>
      <c r="S38" s="130">
        <v>8717332206292</v>
      </c>
    </row>
    <row r="39" spans="1:19" x14ac:dyDescent="0.2">
      <c r="A39" s="313"/>
      <c r="B39" s="132" t="s">
        <v>1217</v>
      </c>
      <c r="C39" s="133" t="s">
        <v>86</v>
      </c>
      <c r="D39" s="134" t="s">
        <v>85</v>
      </c>
      <c r="E39" s="135" t="s">
        <v>1218</v>
      </c>
      <c r="F39" s="427" t="s">
        <v>682</v>
      </c>
      <c r="G39" s="308">
        <v>17.27</v>
      </c>
      <c r="H39" s="308">
        <f t="shared" si="1"/>
        <v>81</v>
      </c>
      <c r="I39" s="137" t="s">
        <v>2743</v>
      </c>
      <c r="J39" s="137" t="s">
        <v>229</v>
      </c>
      <c r="K39" s="138">
        <v>1</v>
      </c>
      <c r="L39" s="138">
        <v>3926909790</v>
      </c>
      <c r="M39" s="137" t="s">
        <v>626</v>
      </c>
      <c r="N39" s="138">
        <v>737</v>
      </c>
      <c r="O39" s="317" t="s">
        <v>1219</v>
      </c>
      <c r="P39" s="256"/>
      <c r="Q39" s="137" t="s">
        <v>1118</v>
      </c>
      <c r="R39" s="167"/>
      <c r="S39" s="140">
        <v>8717332206605</v>
      </c>
    </row>
    <row r="40" spans="1:19" x14ac:dyDescent="0.2">
      <c r="A40" s="313"/>
      <c r="B40" s="119" t="s">
        <v>1220</v>
      </c>
      <c r="C40" s="120" t="s">
        <v>89</v>
      </c>
      <c r="D40" s="121" t="s">
        <v>88</v>
      </c>
      <c r="E40" s="122" t="s">
        <v>1221</v>
      </c>
      <c r="F40" s="425" t="s">
        <v>682</v>
      </c>
      <c r="G40" s="308">
        <v>86.37</v>
      </c>
      <c r="H40" s="308">
        <f t="shared" si="1"/>
        <v>406</v>
      </c>
      <c r="I40" s="125" t="s">
        <v>2743</v>
      </c>
      <c r="J40" s="125" t="s">
        <v>229</v>
      </c>
      <c r="K40" s="125" t="s">
        <v>3</v>
      </c>
      <c r="L40" s="126">
        <v>7326909890</v>
      </c>
      <c r="M40" s="125" t="s">
        <v>626</v>
      </c>
      <c r="N40" s="126">
        <v>31</v>
      </c>
      <c r="O40" s="127" t="s">
        <v>1222</v>
      </c>
      <c r="P40" s="255"/>
      <c r="Q40" s="125" t="s">
        <v>1118</v>
      </c>
      <c r="R40" s="166"/>
      <c r="S40" s="129">
        <v>8717332206766</v>
      </c>
    </row>
    <row r="41" spans="1:19" x14ac:dyDescent="0.2">
      <c r="A41" s="313"/>
      <c r="B41" s="111" t="s">
        <v>2596</v>
      </c>
      <c r="C41" s="114"/>
      <c r="D41" s="161" t="s">
        <v>1160</v>
      </c>
      <c r="E41" s="114"/>
      <c r="F41" s="115"/>
      <c r="G41" s="314"/>
      <c r="H41" s="314"/>
      <c r="I41" s="114" t="s">
        <v>1160</v>
      </c>
      <c r="J41" s="114"/>
      <c r="K41" s="114"/>
      <c r="L41" s="114"/>
      <c r="M41" s="114"/>
      <c r="N41" s="162" t="s">
        <v>1160</v>
      </c>
      <c r="O41" s="320" t="s">
        <v>1160</v>
      </c>
      <c r="P41" s="259"/>
      <c r="Q41" s="117"/>
      <c r="R41" s="163"/>
      <c r="S41" s="118"/>
    </row>
    <row r="42" spans="1:19" x14ac:dyDescent="0.2">
      <c r="A42" s="313"/>
      <c r="B42" s="119" t="s">
        <v>1223</v>
      </c>
      <c r="C42" s="120" t="s">
        <v>92</v>
      </c>
      <c r="D42" s="121" t="s">
        <v>91</v>
      </c>
      <c r="E42" s="122" t="s">
        <v>1224</v>
      </c>
      <c r="F42" s="425" t="s">
        <v>682</v>
      </c>
      <c r="G42" s="308">
        <v>431.84</v>
      </c>
      <c r="H42" s="308">
        <f>ROUND(ROUND(G42*4.704,2),0)</f>
        <v>2031</v>
      </c>
      <c r="I42" s="125" t="s">
        <v>2743</v>
      </c>
      <c r="J42" s="125" t="s">
        <v>229</v>
      </c>
      <c r="K42" s="126">
        <v>1</v>
      </c>
      <c r="L42" s="126">
        <v>8529904900</v>
      </c>
      <c r="M42" s="125" t="s">
        <v>626</v>
      </c>
      <c r="N42" s="126">
        <v>64</v>
      </c>
      <c r="O42" s="127" t="s">
        <v>1225</v>
      </c>
      <c r="P42" s="255"/>
      <c r="Q42" s="125" t="s">
        <v>1118</v>
      </c>
      <c r="R42" s="128"/>
      <c r="S42" s="129">
        <v>8717332206087</v>
      </c>
    </row>
    <row r="43" spans="1:19" x14ac:dyDescent="0.2">
      <c r="A43" s="313"/>
      <c r="B43" s="119" t="s">
        <v>1226</v>
      </c>
      <c r="C43" s="120" t="s">
        <v>95</v>
      </c>
      <c r="D43" s="121" t="s">
        <v>94</v>
      </c>
      <c r="E43" s="122" t="s">
        <v>1227</v>
      </c>
      <c r="F43" s="425" t="s">
        <v>682</v>
      </c>
      <c r="G43" s="308">
        <v>647.75</v>
      </c>
      <c r="H43" s="308">
        <f t="shared" ref="H43:H50" si="2">ROUND(ROUND(G43*4.704,2),0)</f>
        <v>3047</v>
      </c>
      <c r="I43" s="125" t="s">
        <v>2743</v>
      </c>
      <c r="J43" s="125" t="s">
        <v>229</v>
      </c>
      <c r="K43" s="126">
        <v>1</v>
      </c>
      <c r="L43" s="126">
        <v>8529904900</v>
      </c>
      <c r="M43" s="125" t="s">
        <v>626</v>
      </c>
      <c r="N43" s="126">
        <v>13</v>
      </c>
      <c r="O43" s="127" t="s">
        <v>1228</v>
      </c>
      <c r="P43" s="255"/>
      <c r="Q43" s="125" t="s">
        <v>1118</v>
      </c>
      <c r="R43" s="128"/>
      <c r="S43" s="130">
        <v>8717332206094</v>
      </c>
    </row>
    <row r="44" spans="1:19" x14ac:dyDescent="0.2">
      <c r="A44" s="313"/>
      <c r="B44" s="132" t="s">
        <v>1229</v>
      </c>
      <c r="C44" s="133" t="s">
        <v>98</v>
      </c>
      <c r="D44" s="134" t="s">
        <v>97</v>
      </c>
      <c r="E44" s="135" t="s">
        <v>1230</v>
      </c>
      <c r="F44" s="427" t="s">
        <v>682</v>
      </c>
      <c r="G44" s="308">
        <v>1100.6600000000001</v>
      </c>
      <c r="H44" s="308">
        <f t="shared" si="2"/>
        <v>5178</v>
      </c>
      <c r="I44" s="137" t="s">
        <v>2743</v>
      </c>
      <c r="J44" s="137" t="s">
        <v>229</v>
      </c>
      <c r="K44" s="137" t="s">
        <v>3</v>
      </c>
      <c r="L44" s="138">
        <v>8529904900</v>
      </c>
      <c r="M44" s="137" t="s">
        <v>626</v>
      </c>
      <c r="N44" s="138">
        <v>7</v>
      </c>
      <c r="O44" s="317" t="s">
        <v>1231</v>
      </c>
      <c r="P44" s="256"/>
      <c r="Q44" s="137" t="s">
        <v>1118</v>
      </c>
      <c r="R44" s="139"/>
      <c r="S44" s="141">
        <v>8717332206100</v>
      </c>
    </row>
    <row r="45" spans="1:19" x14ac:dyDescent="0.2">
      <c r="A45" s="313"/>
      <c r="B45" s="119" t="s">
        <v>1232</v>
      </c>
      <c r="C45" s="120" t="s">
        <v>101</v>
      </c>
      <c r="D45" s="121" t="s">
        <v>100</v>
      </c>
      <c r="E45" s="122" t="s">
        <v>1233</v>
      </c>
      <c r="F45" s="425" t="s">
        <v>682</v>
      </c>
      <c r="G45" s="308">
        <v>477.38</v>
      </c>
      <c r="H45" s="308">
        <f t="shared" si="2"/>
        <v>2246</v>
      </c>
      <c r="I45" s="125" t="s">
        <v>2743</v>
      </c>
      <c r="J45" s="125" t="s">
        <v>229</v>
      </c>
      <c r="K45" s="125" t="s">
        <v>3</v>
      </c>
      <c r="L45" s="126">
        <v>3926909790</v>
      </c>
      <c r="M45" s="125" t="s">
        <v>626</v>
      </c>
      <c r="N45" s="126">
        <v>8</v>
      </c>
      <c r="O45" s="127" t="s">
        <v>1234</v>
      </c>
      <c r="P45" s="255"/>
      <c r="Q45" s="125" t="s">
        <v>1118</v>
      </c>
      <c r="R45" s="128"/>
      <c r="S45" s="130">
        <v>8717332206117</v>
      </c>
    </row>
    <row r="46" spans="1:19" x14ac:dyDescent="0.2">
      <c r="A46" s="313"/>
      <c r="B46" s="119" t="s">
        <v>1235</v>
      </c>
      <c r="C46" s="120" t="s">
        <v>104</v>
      </c>
      <c r="D46" s="121" t="s">
        <v>103</v>
      </c>
      <c r="E46" s="122" t="s">
        <v>1236</v>
      </c>
      <c r="F46" s="425" t="s">
        <v>682</v>
      </c>
      <c r="G46" s="308">
        <v>647.75</v>
      </c>
      <c r="H46" s="308">
        <f t="shared" si="2"/>
        <v>3047</v>
      </c>
      <c r="I46" s="125" t="s">
        <v>2743</v>
      </c>
      <c r="J46" s="125" t="s">
        <v>229</v>
      </c>
      <c r="K46" s="125" t="s">
        <v>3</v>
      </c>
      <c r="L46" s="126">
        <v>3926909790</v>
      </c>
      <c r="M46" s="125" t="s">
        <v>626</v>
      </c>
      <c r="N46" s="126">
        <v>10</v>
      </c>
      <c r="O46" s="127" t="s">
        <v>1237</v>
      </c>
      <c r="P46" s="255"/>
      <c r="Q46" s="125" t="s">
        <v>1118</v>
      </c>
      <c r="R46" s="128"/>
      <c r="S46" s="130">
        <v>8717332206124</v>
      </c>
    </row>
    <row r="47" spans="1:19" x14ac:dyDescent="0.2">
      <c r="A47" s="313"/>
      <c r="B47" s="119" t="s">
        <v>1238</v>
      </c>
      <c r="C47" s="120" t="s">
        <v>1239</v>
      </c>
      <c r="D47" s="121" t="s">
        <v>1240</v>
      </c>
      <c r="E47" s="122" t="s">
        <v>1241</v>
      </c>
      <c r="F47" s="425" t="s">
        <v>682</v>
      </c>
      <c r="G47" s="308">
        <v>287.49</v>
      </c>
      <c r="H47" s="308">
        <f t="shared" si="2"/>
        <v>1352</v>
      </c>
      <c r="I47" s="125" t="s">
        <v>2743</v>
      </c>
      <c r="J47" s="125" t="s">
        <v>229</v>
      </c>
      <c r="K47" s="125" t="s">
        <v>3</v>
      </c>
      <c r="L47" s="126">
        <v>7326909890</v>
      </c>
      <c r="M47" s="125" t="s">
        <v>666</v>
      </c>
      <c r="N47" s="126">
        <v>1</v>
      </c>
      <c r="O47" s="127" t="s">
        <v>1242</v>
      </c>
      <c r="P47" s="255"/>
      <c r="Q47" s="125" t="s">
        <v>1118</v>
      </c>
      <c r="R47" s="128"/>
      <c r="S47" s="129">
        <v>8717332263493</v>
      </c>
    </row>
    <row r="48" spans="1:19" x14ac:dyDescent="0.2">
      <c r="A48" s="313"/>
      <c r="B48" s="142" t="s">
        <v>1243</v>
      </c>
      <c r="C48" s="143" t="s">
        <v>121</v>
      </c>
      <c r="D48" s="144" t="s">
        <v>120</v>
      </c>
      <c r="E48" s="122" t="s">
        <v>1244</v>
      </c>
      <c r="F48" s="425" t="s">
        <v>682</v>
      </c>
      <c r="G48" s="308">
        <v>766.64</v>
      </c>
      <c r="H48" s="308">
        <f t="shared" si="2"/>
        <v>3606</v>
      </c>
      <c r="I48" s="145" t="s">
        <v>2743</v>
      </c>
      <c r="J48" s="145" t="s">
        <v>229</v>
      </c>
      <c r="K48" s="145" t="s">
        <v>3</v>
      </c>
      <c r="L48" s="126">
        <v>8302500000</v>
      </c>
      <c r="M48" s="145" t="s">
        <v>666</v>
      </c>
      <c r="N48" s="126">
        <v>5</v>
      </c>
      <c r="O48" s="127" t="s">
        <v>1245</v>
      </c>
      <c r="P48" s="122"/>
      <c r="Q48" s="145" t="s">
        <v>1118</v>
      </c>
      <c r="R48" s="145"/>
      <c r="S48" s="146">
        <v>8717332875252</v>
      </c>
    </row>
    <row r="49" spans="1:19" x14ac:dyDescent="0.2">
      <c r="A49" s="313"/>
      <c r="B49" s="142" t="s">
        <v>1246</v>
      </c>
      <c r="C49" s="143" t="s">
        <v>124</v>
      </c>
      <c r="D49" s="144" t="s">
        <v>123</v>
      </c>
      <c r="E49" s="122" t="s">
        <v>1247</v>
      </c>
      <c r="F49" s="425" t="s">
        <v>682</v>
      </c>
      <c r="G49" s="308">
        <v>925.96</v>
      </c>
      <c r="H49" s="308">
        <f t="shared" si="2"/>
        <v>4356</v>
      </c>
      <c r="I49" s="145" t="s">
        <v>2743</v>
      </c>
      <c r="J49" s="145" t="s">
        <v>229</v>
      </c>
      <c r="K49" s="145" t="s">
        <v>3</v>
      </c>
      <c r="L49" s="126">
        <v>8504409090</v>
      </c>
      <c r="M49" s="145" t="s">
        <v>1248</v>
      </c>
      <c r="N49" s="145">
        <v>31</v>
      </c>
      <c r="O49" s="321" t="s">
        <v>1249</v>
      </c>
      <c r="P49" s="122"/>
      <c r="Q49" s="145" t="s">
        <v>1118</v>
      </c>
      <c r="R49" s="145"/>
      <c r="S49" s="146">
        <v>8717332871018</v>
      </c>
    </row>
    <row r="50" spans="1:19" x14ac:dyDescent="0.2">
      <c r="A50" s="313"/>
      <c r="B50" s="142" t="s">
        <v>1250</v>
      </c>
      <c r="C50" s="143" t="s">
        <v>127</v>
      </c>
      <c r="D50" s="144" t="s">
        <v>126</v>
      </c>
      <c r="E50" s="122" t="s">
        <v>1251</v>
      </c>
      <c r="F50" s="425" t="s">
        <v>682</v>
      </c>
      <c r="G50" s="308">
        <v>1286.56</v>
      </c>
      <c r="H50" s="308">
        <f t="shared" si="2"/>
        <v>6052</v>
      </c>
      <c r="I50" s="145" t="s">
        <v>2743</v>
      </c>
      <c r="J50" s="145" t="s">
        <v>229</v>
      </c>
      <c r="K50" s="145" t="s">
        <v>3</v>
      </c>
      <c r="L50" s="126">
        <v>8504409090</v>
      </c>
      <c r="M50" s="145" t="s">
        <v>1248</v>
      </c>
      <c r="N50" s="145">
        <v>23</v>
      </c>
      <c r="O50" s="321" t="s">
        <v>1249</v>
      </c>
      <c r="P50" s="122"/>
      <c r="Q50" s="145" t="s">
        <v>1118</v>
      </c>
      <c r="R50" s="145"/>
      <c r="S50" s="146">
        <v>8717332871032</v>
      </c>
    </row>
    <row r="51" spans="1:19" x14ac:dyDescent="0.2">
      <c r="A51" s="313"/>
      <c r="B51" s="111" t="s">
        <v>2597</v>
      </c>
      <c r="C51" s="114"/>
      <c r="D51" s="161"/>
      <c r="E51" s="114"/>
      <c r="F51" s="115"/>
      <c r="G51" s="314"/>
      <c r="H51" s="314"/>
      <c r="I51" s="114" t="s">
        <v>1160</v>
      </c>
      <c r="J51" s="114"/>
      <c r="K51" s="114"/>
      <c r="L51" s="114"/>
      <c r="M51" s="114"/>
      <c r="N51" s="114" t="s">
        <v>1160</v>
      </c>
      <c r="O51" s="322" t="s">
        <v>1160</v>
      </c>
      <c r="P51" s="259"/>
      <c r="Q51" s="117"/>
      <c r="R51" s="163"/>
      <c r="S51" s="118"/>
    </row>
    <row r="52" spans="1:19" x14ac:dyDescent="0.2">
      <c r="A52" s="313"/>
      <c r="B52" s="119" t="s">
        <v>1252</v>
      </c>
      <c r="C52" s="120" t="s">
        <v>673</v>
      </c>
      <c r="D52" s="121" t="s">
        <v>106</v>
      </c>
      <c r="E52" s="122" t="s">
        <v>1253</v>
      </c>
      <c r="F52" s="425" t="s">
        <v>682</v>
      </c>
      <c r="G52" s="308">
        <v>423.2</v>
      </c>
      <c r="H52" s="308">
        <f>ROUND(ROUND(G52*4.704,2),0)</f>
        <v>1991</v>
      </c>
      <c r="I52" s="125" t="s">
        <v>2718</v>
      </c>
      <c r="J52" s="125" t="s">
        <v>229</v>
      </c>
      <c r="K52" s="126">
        <v>1</v>
      </c>
      <c r="L52" s="126">
        <v>8504403090</v>
      </c>
      <c r="M52" s="125" t="s">
        <v>626</v>
      </c>
      <c r="N52" s="126">
        <v>1250</v>
      </c>
      <c r="O52" s="127" t="s">
        <v>1254</v>
      </c>
      <c r="P52" s="255"/>
      <c r="Q52" s="125" t="s">
        <v>1118</v>
      </c>
      <c r="R52" s="128"/>
      <c r="S52" s="130">
        <v>8717332206582</v>
      </c>
    </row>
    <row r="53" spans="1:19" x14ac:dyDescent="0.2">
      <c r="A53" s="313"/>
      <c r="B53" s="119" t="s">
        <v>1255</v>
      </c>
      <c r="C53" s="120" t="s">
        <v>109</v>
      </c>
      <c r="D53" s="121" t="s">
        <v>108</v>
      </c>
      <c r="E53" s="122" t="s">
        <v>1256</v>
      </c>
      <c r="F53" s="425" t="s">
        <v>682</v>
      </c>
      <c r="G53" s="308">
        <v>21.59</v>
      </c>
      <c r="H53" s="308">
        <f t="shared" ref="H53:H58" si="3">ROUND(ROUND(G53*4.704,2),0)</f>
        <v>102</v>
      </c>
      <c r="I53" s="125" t="s">
        <v>2743</v>
      </c>
      <c r="J53" s="125" t="s">
        <v>229</v>
      </c>
      <c r="K53" s="125" t="s">
        <v>3</v>
      </c>
      <c r="L53" s="126">
        <v>8544429090</v>
      </c>
      <c r="M53" s="125" t="s">
        <v>626</v>
      </c>
      <c r="N53" s="126">
        <v>700</v>
      </c>
      <c r="O53" s="127" t="s">
        <v>1257</v>
      </c>
      <c r="P53" s="255"/>
      <c r="Q53" s="125" t="s">
        <v>1118</v>
      </c>
      <c r="R53" s="128"/>
      <c r="S53" s="130">
        <v>8717332206520</v>
      </c>
    </row>
    <row r="54" spans="1:19" x14ac:dyDescent="0.2">
      <c r="A54" s="313"/>
      <c r="B54" s="119" t="s">
        <v>1258</v>
      </c>
      <c r="C54" s="120" t="s">
        <v>112</v>
      </c>
      <c r="D54" s="121" t="s">
        <v>111</v>
      </c>
      <c r="E54" s="122" t="s">
        <v>1259</v>
      </c>
      <c r="F54" s="425" t="s">
        <v>682</v>
      </c>
      <c r="G54" s="308">
        <v>95</v>
      </c>
      <c r="H54" s="308">
        <f t="shared" si="3"/>
        <v>447</v>
      </c>
      <c r="I54" s="125" t="s">
        <v>2743</v>
      </c>
      <c r="J54" s="125" t="s">
        <v>229</v>
      </c>
      <c r="K54" s="125" t="s">
        <v>3</v>
      </c>
      <c r="L54" s="126">
        <v>3926909790</v>
      </c>
      <c r="M54" s="125" t="s">
        <v>626</v>
      </c>
      <c r="N54" s="126">
        <v>12</v>
      </c>
      <c r="O54" s="127" t="s">
        <v>1260</v>
      </c>
      <c r="P54" s="255"/>
      <c r="Q54" s="125" t="s">
        <v>1118</v>
      </c>
      <c r="R54" s="128"/>
      <c r="S54" s="169">
        <v>8717332342655</v>
      </c>
    </row>
    <row r="55" spans="1:19" x14ac:dyDescent="0.2">
      <c r="A55" s="313"/>
      <c r="B55" s="119" t="s">
        <v>1261</v>
      </c>
      <c r="C55" s="120" t="s">
        <v>115</v>
      </c>
      <c r="D55" s="121" t="s">
        <v>114</v>
      </c>
      <c r="E55" s="122" t="s">
        <v>1262</v>
      </c>
      <c r="F55" s="425" t="s">
        <v>682</v>
      </c>
      <c r="G55" s="308">
        <v>120.92</v>
      </c>
      <c r="H55" s="308">
        <f t="shared" si="3"/>
        <v>569</v>
      </c>
      <c r="I55" s="125" t="s">
        <v>2743</v>
      </c>
      <c r="J55" s="125" t="s">
        <v>229</v>
      </c>
      <c r="K55" s="126">
        <v>1</v>
      </c>
      <c r="L55" s="126">
        <v>3926909790</v>
      </c>
      <c r="M55" s="125" t="s">
        <v>626</v>
      </c>
      <c r="N55" s="126">
        <v>375</v>
      </c>
      <c r="O55" s="127" t="s">
        <v>1263</v>
      </c>
      <c r="P55" s="255"/>
      <c r="Q55" s="125" t="s">
        <v>1118</v>
      </c>
      <c r="R55" s="128"/>
      <c r="S55" s="169">
        <v>8717332342679</v>
      </c>
    </row>
    <row r="56" spans="1:19" s="323" customFormat="1" x14ac:dyDescent="0.2">
      <c r="A56" s="313"/>
      <c r="B56" s="132">
        <v>705000398453</v>
      </c>
      <c r="C56" s="133" t="s">
        <v>1264</v>
      </c>
      <c r="D56" s="134" t="s">
        <v>2589</v>
      </c>
      <c r="E56" s="135" t="s">
        <v>1265</v>
      </c>
      <c r="F56" s="427" t="s">
        <v>682</v>
      </c>
      <c r="G56" s="308">
        <v>583.55999999999995</v>
      </c>
      <c r="H56" s="308">
        <f t="shared" si="3"/>
        <v>2745</v>
      </c>
      <c r="I56" s="137" t="s">
        <v>2743</v>
      </c>
      <c r="J56" s="137" t="s">
        <v>229</v>
      </c>
      <c r="K56" s="138" t="s">
        <v>3</v>
      </c>
      <c r="L56" s="138">
        <v>85044055</v>
      </c>
      <c r="M56" s="137" t="s">
        <v>1266</v>
      </c>
      <c r="N56" s="138">
        <v>23</v>
      </c>
      <c r="O56" s="317">
        <v>11</v>
      </c>
      <c r="P56" s="260"/>
      <c r="Q56" s="137" t="s">
        <v>1118</v>
      </c>
      <c r="R56" s="139"/>
      <c r="S56" s="172">
        <v>4060039146991</v>
      </c>
    </row>
    <row r="57" spans="1:19" x14ac:dyDescent="0.2">
      <c r="A57" s="313"/>
      <c r="B57" s="119" t="s">
        <v>1267</v>
      </c>
      <c r="C57" s="120" t="s">
        <v>1268</v>
      </c>
      <c r="D57" s="121" t="s">
        <v>1269</v>
      </c>
      <c r="E57" s="122" t="s">
        <v>1270</v>
      </c>
      <c r="F57" s="425" t="s">
        <v>682</v>
      </c>
      <c r="G57" s="308">
        <v>1174.5899999999999</v>
      </c>
      <c r="H57" s="308">
        <f t="shared" si="3"/>
        <v>5525</v>
      </c>
      <c r="I57" s="125" t="s">
        <v>2743</v>
      </c>
      <c r="J57" s="125" t="s">
        <v>229</v>
      </c>
      <c r="K57" s="125" t="s">
        <v>34</v>
      </c>
      <c r="L57" s="126">
        <v>8504900500</v>
      </c>
      <c r="M57" s="125" t="s">
        <v>1271</v>
      </c>
      <c r="N57" s="126">
        <v>20</v>
      </c>
      <c r="O57" s="127" t="s">
        <v>1272</v>
      </c>
      <c r="P57" s="261"/>
      <c r="Q57" s="125" t="s">
        <v>1273</v>
      </c>
      <c r="R57" s="166"/>
      <c r="S57" s="129">
        <v>8717332206674</v>
      </c>
    </row>
    <row r="58" spans="1:19" x14ac:dyDescent="0.2">
      <c r="A58" s="313"/>
      <c r="B58" s="119" t="s">
        <v>1274</v>
      </c>
      <c r="C58" s="173" t="s">
        <v>1275</v>
      </c>
      <c r="D58" s="144" t="s">
        <v>1276</v>
      </c>
      <c r="E58" s="174" t="s">
        <v>1277</v>
      </c>
      <c r="F58" s="425" t="s">
        <v>682</v>
      </c>
      <c r="G58" s="308">
        <v>174.42</v>
      </c>
      <c r="H58" s="308">
        <f t="shared" si="3"/>
        <v>820</v>
      </c>
      <c r="I58" s="125" t="s">
        <v>2718</v>
      </c>
      <c r="J58" s="175" t="s">
        <v>229</v>
      </c>
      <c r="K58" s="175" t="s">
        <v>3</v>
      </c>
      <c r="L58" s="126">
        <v>8531900000</v>
      </c>
      <c r="M58" s="175" t="s">
        <v>626</v>
      </c>
      <c r="N58" s="262">
        <v>111</v>
      </c>
      <c r="O58" s="321" t="s">
        <v>1123</v>
      </c>
      <c r="P58" s="174"/>
      <c r="Q58" s="175"/>
      <c r="R58" s="175"/>
      <c r="S58" s="129">
        <v>8717332754281</v>
      </c>
    </row>
    <row r="59" spans="1:19" x14ac:dyDescent="0.2">
      <c r="A59" s="313"/>
      <c r="B59" s="111" t="s">
        <v>2598</v>
      </c>
      <c r="C59" s="114"/>
      <c r="D59" s="161"/>
      <c r="E59" s="114"/>
      <c r="F59" s="115"/>
      <c r="G59" s="314"/>
      <c r="H59" s="314"/>
      <c r="I59" s="114" t="s">
        <v>1160</v>
      </c>
      <c r="J59" s="114"/>
      <c r="K59" s="114"/>
      <c r="L59" s="114"/>
      <c r="M59" s="162"/>
      <c r="N59" s="162" t="s">
        <v>1160</v>
      </c>
      <c r="O59" s="320" t="s">
        <v>1160</v>
      </c>
      <c r="P59" s="259"/>
      <c r="Q59" s="117"/>
      <c r="R59" s="163"/>
      <c r="S59" s="118"/>
    </row>
    <row r="60" spans="1:19" x14ac:dyDescent="0.2">
      <c r="A60" s="313"/>
      <c r="B60" s="119" t="s">
        <v>1278</v>
      </c>
      <c r="C60" s="120" t="s">
        <v>118</v>
      </c>
      <c r="D60" s="121" t="s">
        <v>117</v>
      </c>
      <c r="E60" s="122" t="s">
        <v>1279</v>
      </c>
      <c r="F60" s="425" t="s">
        <v>682</v>
      </c>
      <c r="G60" s="308">
        <v>28.07</v>
      </c>
      <c r="H60" s="308">
        <f>ROUND(ROUND(G60*4.704,2),0)</f>
        <v>132</v>
      </c>
      <c r="I60" s="125" t="s">
        <v>2743</v>
      </c>
      <c r="J60" s="125" t="s">
        <v>229</v>
      </c>
      <c r="K60" s="126">
        <v>1</v>
      </c>
      <c r="L60" s="126">
        <v>8544429090</v>
      </c>
      <c r="M60" s="125" t="s">
        <v>626</v>
      </c>
      <c r="N60" s="126">
        <v>788</v>
      </c>
      <c r="O60" s="127" t="s">
        <v>1257</v>
      </c>
      <c r="P60" s="255"/>
      <c r="Q60" s="125" t="s">
        <v>1118</v>
      </c>
      <c r="R60" s="128"/>
      <c r="S60" s="129">
        <v>8717332206537</v>
      </c>
    </row>
    <row r="61" spans="1:19" x14ac:dyDescent="0.2">
      <c r="A61" s="313"/>
      <c r="B61" s="156" t="s">
        <v>1280</v>
      </c>
      <c r="C61" s="157" t="s">
        <v>980</v>
      </c>
      <c r="D61" s="158" t="s">
        <v>982</v>
      </c>
      <c r="E61" s="135" t="s">
        <v>1281</v>
      </c>
      <c r="F61" s="427" t="s">
        <v>682</v>
      </c>
      <c r="G61" s="308">
        <v>72.97</v>
      </c>
      <c r="H61" s="308">
        <f t="shared" ref="H61:H62" si="4">ROUND(ROUND(G61*4.704,2),0)</f>
        <v>343</v>
      </c>
      <c r="I61" s="125" t="s">
        <v>2743</v>
      </c>
      <c r="J61" s="125" t="s">
        <v>229</v>
      </c>
      <c r="K61" s="138" t="s">
        <v>3</v>
      </c>
      <c r="L61" s="138">
        <v>8544429090</v>
      </c>
      <c r="M61" s="159" t="s">
        <v>625</v>
      </c>
      <c r="N61" s="138">
        <v>13</v>
      </c>
      <c r="O61" s="317">
        <v>0.64200000000000002</v>
      </c>
      <c r="P61" s="135"/>
      <c r="Q61" s="159" t="s">
        <v>1118</v>
      </c>
      <c r="R61" s="139"/>
      <c r="S61" s="160">
        <v>4060039022608</v>
      </c>
    </row>
    <row r="62" spans="1:19" x14ac:dyDescent="0.2">
      <c r="A62" s="313"/>
      <c r="B62" s="156" t="s">
        <v>1282</v>
      </c>
      <c r="C62" s="157" t="s">
        <v>981</v>
      </c>
      <c r="D62" s="158" t="s">
        <v>983</v>
      </c>
      <c r="E62" s="135" t="s">
        <v>1283</v>
      </c>
      <c r="F62" s="427" t="s">
        <v>682</v>
      </c>
      <c r="G62" s="308">
        <v>43.78</v>
      </c>
      <c r="H62" s="308">
        <f t="shared" si="4"/>
        <v>206</v>
      </c>
      <c r="I62" s="125" t="s">
        <v>2743</v>
      </c>
      <c r="J62" s="125" t="s">
        <v>229</v>
      </c>
      <c r="K62" s="138" t="s">
        <v>3</v>
      </c>
      <c r="L62" s="138">
        <v>8544429090</v>
      </c>
      <c r="M62" s="159" t="s">
        <v>625</v>
      </c>
      <c r="N62" s="138">
        <v>25</v>
      </c>
      <c r="O62" s="317">
        <v>0.25800000000000001</v>
      </c>
      <c r="P62" s="135"/>
      <c r="Q62" s="159" t="s">
        <v>1118</v>
      </c>
      <c r="R62" s="139"/>
      <c r="S62" s="160">
        <v>4060039022615</v>
      </c>
    </row>
    <row r="63" spans="1:19" x14ac:dyDescent="0.2">
      <c r="A63" s="313"/>
      <c r="B63" s="111" t="s">
        <v>1284</v>
      </c>
      <c r="C63" s="114"/>
      <c r="D63" s="161"/>
      <c r="E63" s="114"/>
      <c r="F63" s="115"/>
      <c r="G63" s="314"/>
      <c r="H63" s="314"/>
      <c r="I63" s="114" t="s">
        <v>1160</v>
      </c>
      <c r="J63" s="114"/>
      <c r="K63" s="114"/>
      <c r="L63" s="114"/>
      <c r="M63" s="162"/>
      <c r="N63" s="162" t="s">
        <v>1160</v>
      </c>
      <c r="O63" s="320" t="s">
        <v>1160</v>
      </c>
      <c r="P63" s="259"/>
      <c r="Q63" s="117"/>
      <c r="R63" s="163"/>
      <c r="S63" s="118"/>
    </row>
    <row r="64" spans="1:19" x14ac:dyDescent="0.2">
      <c r="A64" s="313"/>
      <c r="B64" s="119" t="s">
        <v>1285</v>
      </c>
      <c r="C64" s="120" t="s">
        <v>1286</v>
      </c>
      <c r="D64" s="121" t="s">
        <v>1287</v>
      </c>
      <c r="E64" s="122" t="s">
        <v>1288</v>
      </c>
      <c r="F64" s="425" t="s">
        <v>682</v>
      </c>
      <c r="G64" s="308">
        <v>577.83000000000004</v>
      </c>
      <c r="H64" s="308">
        <f>ROUND(ROUND(G64*4.704,2),0)</f>
        <v>2718</v>
      </c>
      <c r="I64" s="125" t="s">
        <v>2718</v>
      </c>
      <c r="J64" s="125" t="s">
        <v>229</v>
      </c>
      <c r="K64" s="125" t="s">
        <v>3</v>
      </c>
      <c r="L64" s="126">
        <v>8537109199</v>
      </c>
      <c r="M64" s="125" t="s">
        <v>666</v>
      </c>
      <c r="N64" s="126">
        <v>3</v>
      </c>
      <c r="O64" s="127" t="s">
        <v>1289</v>
      </c>
      <c r="P64" s="144"/>
      <c r="Q64" s="125" t="s">
        <v>1118</v>
      </c>
      <c r="R64" s="176" t="s">
        <v>2642</v>
      </c>
      <c r="S64" s="130">
        <v>8717332004584</v>
      </c>
    </row>
    <row r="65" spans="1:19" ht="16.5" x14ac:dyDescent="0.2">
      <c r="A65" s="313"/>
      <c r="B65" s="119">
        <v>8717332915347</v>
      </c>
      <c r="C65" s="120" t="s">
        <v>1290</v>
      </c>
      <c r="D65" s="121" t="s">
        <v>1291</v>
      </c>
      <c r="E65" s="122" t="s">
        <v>1292</v>
      </c>
      <c r="F65" s="425" t="s">
        <v>682</v>
      </c>
      <c r="G65" s="308">
        <v>353.27</v>
      </c>
      <c r="H65" s="308">
        <f t="shared" ref="H65:H68" si="5">ROUND(ROUND(G65*4.704,2),0)</f>
        <v>1662</v>
      </c>
      <c r="I65" s="125" t="s">
        <v>2718</v>
      </c>
      <c r="J65" s="125" t="s">
        <v>229</v>
      </c>
      <c r="K65" s="125" t="s">
        <v>3</v>
      </c>
      <c r="L65" s="126">
        <v>8538909189</v>
      </c>
      <c r="M65" s="125" t="s">
        <v>666</v>
      </c>
      <c r="N65" s="126">
        <v>11</v>
      </c>
      <c r="O65" s="127" t="s">
        <v>1294</v>
      </c>
      <c r="P65" s="144"/>
      <c r="Q65" s="125" t="s">
        <v>1118</v>
      </c>
      <c r="R65" s="176"/>
      <c r="S65" s="130">
        <v>8717332915347</v>
      </c>
    </row>
    <row r="66" spans="1:19" x14ac:dyDescent="0.2">
      <c r="A66" s="313"/>
      <c r="B66" s="119" t="s">
        <v>1295</v>
      </c>
      <c r="C66" s="120" t="s">
        <v>1296</v>
      </c>
      <c r="D66" s="121" t="s">
        <v>1297</v>
      </c>
      <c r="E66" s="122" t="s">
        <v>1298</v>
      </c>
      <c r="F66" s="425" t="s">
        <v>682</v>
      </c>
      <c r="G66" s="308">
        <v>87.21</v>
      </c>
      <c r="H66" s="308">
        <f t="shared" si="5"/>
        <v>410</v>
      </c>
      <c r="I66" s="125" t="s">
        <v>2743</v>
      </c>
      <c r="J66" s="125" t="s">
        <v>229</v>
      </c>
      <c r="K66" s="125" t="s">
        <v>229</v>
      </c>
      <c r="L66" s="126">
        <v>3919908099</v>
      </c>
      <c r="M66" s="125" t="s">
        <v>666</v>
      </c>
      <c r="N66" s="126">
        <v>2</v>
      </c>
      <c r="O66" s="127" t="s">
        <v>1299</v>
      </c>
      <c r="P66" s="144"/>
      <c r="Q66" s="125" t="s">
        <v>1118</v>
      </c>
      <c r="R66" s="176"/>
      <c r="S66" s="130">
        <v>8717332019816</v>
      </c>
    </row>
    <row r="67" spans="1:19" x14ac:dyDescent="0.2">
      <c r="A67" s="313"/>
      <c r="B67" s="119">
        <v>8531901000</v>
      </c>
      <c r="C67" s="120" t="s">
        <v>1300</v>
      </c>
      <c r="D67" s="121" t="s">
        <v>1301</v>
      </c>
      <c r="E67" s="122" t="s">
        <v>1302</v>
      </c>
      <c r="F67" s="425" t="s">
        <v>682</v>
      </c>
      <c r="G67" s="308">
        <v>353.27</v>
      </c>
      <c r="H67" s="308">
        <f t="shared" si="5"/>
        <v>1662</v>
      </c>
      <c r="I67" s="125" t="s">
        <v>2718</v>
      </c>
      <c r="J67" s="125" t="s">
        <v>229</v>
      </c>
      <c r="K67" s="125" t="s">
        <v>229</v>
      </c>
      <c r="L67" s="126">
        <v>8531209590</v>
      </c>
      <c r="M67" s="125" t="s">
        <v>626</v>
      </c>
      <c r="N67" s="126">
        <v>9</v>
      </c>
      <c r="O67" s="127" t="s">
        <v>1303</v>
      </c>
      <c r="P67" s="144"/>
      <c r="Q67" s="125" t="s">
        <v>1118</v>
      </c>
      <c r="R67" s="176"/>
      <c r="S67" s="130">
        <v>8717332915330</v>
      </c>
    </row>
    <row r="68" spans="1:19" x14ac:dyDescent="0.2">
      <c r="A68" s="313"/>
      <c r="B68" s="119" t="s">
        <v>1304</v>
      </c>
      <c r="C68" s="120" t="s">
        <v>1305</v>
      </c>
      <c r="D68" s="121" t="s">
        <v>1306</v>
      </c>
      <c r="E68" s="122" t="s">
        <v>1307</v>
      </c>
      <c r="F68" s="425" t="s">
        <v>682</v>
      </c>
      <c r="G68" s="308">
        <v>46.96</v>
      </c>
      <c r="H68" s="308">
        <f t="shared" si="5"/>
        <v>221</v>
      </c>
      <c r="I68" s="125" t="s">
        <v>2743</v>
      </c>
      <c r="J68" s="125" t="s">
        <v>229</v>
      </c>
      <c r="K68" s="125" t="s">
        <v>229</v>
      </c>
      <c r="L68" s="126">
        <v>3919908099</v>
      </c>
      <c r="M68" s="125" t="s">
        <v>666</v>
      </c>
      <c r="N68" s="126">
        <v>10</v>
      </c>
      <c r="O68" s="127" t="s">
        <v>1308</v>
      </c>
      <c r="P68" s="255"/>
      <c r="Q68" s="125" t="s">
        <v>600</v>
      </c>
      <c r="R68" s="128"/>
      <c r="S68" s="129" t="s">
        <v>1160</v>
      </c>
    </row>
    <row r="69" spans="1:19" x14ac:dyDescent="0.2">
      <c r="A69" s="313"/>
      <c r="B69" s="111" t="s">
        <v>2599</v>
      </c>
      <c r="C69" s="114"/>
      <c r="D69" s="161"/>
      <c r="E69" s="114"/>
      <c r="F69" s="115"/>
      <c r="G69" s="314"/>
      <c r="H69" s="314"/>
      <c r="I69" s="114" t="s">
        <v>1160</v>
      </c>
      <c r="J69" s="114"/>
      <c r="K69" s="114"/>
      <c r="L69" s="114"/>
      <c r="M69" s="162"/>
      <c r="N69" s="162" t="s">
        <v>1160</v>
      </c>
      <c r="O69" s="162"/>
      <c r="P69" s="259"/>
      <c r="Q69" s="117"/>
      <c r="R69" s="163"/>
      <c r="S69" s="118"/>
    </row>
    <row r="70" spans="1:19" x14ac:dyDescent="0.2">
      <c r="A70" s="313"/>
      <c r="B70" s="119" t="s">
        <v>1217</v>
      </c>
      <c r="C70" s="120" t="s">
        <v>86</v>
      </c>
      <c r="D70" s="121" t="s">
        <v>85</v>
      </c>
      <c r="E70" s="135" t="s">
        <v>1218</v>
      </c>
      <c r="F70" s="425" t="s">
        <v>682</v>
      </c>
      <c r="G70" s="308">
        <v>17.27</v>
      </c>
      <c r="H70" s="308">
        <f>ROUND(ROUND(G70*4.704,2),0)</f>
        <v>81</v>
      </c>
      <c r="I70" s="126" t="s">
        <v>2743</v>
      </c>
      <c r="J70" s="126" t="s">
        <v>229</v>
      </c>
      <c r="K70" s="126">
        <v>1</v>
      </c>
      <c r="L70" s="126">
        <v>3926909790</v>
      </c>
      <c r="M70" s="125" t="s">
        <v>626</v>
      </c>
      <c r="N70" s="126">
        <v>737</v>
      </c>
      <c r="O70" s="126" t="s">
        <v>1219</v>
      </c>
      <c r="P70" s="255"/>
      <c r="Q70" s="125" t="s">
        <v>1118</v>
      </c>
      <c r="R70" s="128"/>
      <c r="S70" s="129">
        <v>8717332206605</v>
      </c>
    </row>
    <row r="71" spans="1:19" x14ac:dyDescent="0.2">
      <c r="A71" s="313"/>
      <c r="B71" s="119" t="s">
        <v>1311</v>
      </c>
      <c r="C71" s="120" t="s">
        <v>1312</v>
      </c>
      <c r="D71" s="121" t="s">
        <v>1313</v>
      </c>
      <c r="E71" s="142" t="s">
        <v>1314</v>
      </c>
      <c r="F71" s="425" t="s">
        <v>682</v>
      </c>
      <c r="G71" s="308">
        <v>117.87</v>
      </c>
      <c r="H71" s="308">
        <f t="shared" ref="H71:H134" si="6">ROUND(ROUND(G71*4.704,2),0)</f>
        <v>554</v>
      </c>
      <c r="I71" s="126" t="s">
        <v>2743</v>
      </c>
      <c r="J71" s="126" t="s">
        <v>229</v>
      </c>
      <c r="K71" s="125" t="s">
        <v>3</v>
      </c>
      <c r="L71" s="126">
        <v>8531900000</v>
      </c>
      <c r="M71" s="125" t="s">
        <v>666</v>
      </c>
      <c r="N71" s="126">
        <v>5</v>
      </c>
      <c r="O71" s="126" t="s">
        <v>1315</v>
      </c>
      <c r="P71" s="261"/>
      <c r="Q71" s="125" t="s">
        <v>1118</v>
      </c>
      <c r="R71" s="166"/>
      <c r="S71" s="129">
        <v>8717332212309</v>
      </c>
    </row>
    <row r="72" spans="1:19" x14ac:dyDescent="0.2">
      <c r="A72" s="316"/>
      <c r="B72" s="355"/>
      <c r="C72" s="132" t="s">
        <v>2720</v>
      </c>
      <c r="D72" s="134" t="s">
        <v>2721</v>
      </c>
      <c r="E72" s="156" t="s">
        <v>2722</v>
      </c>
      <c r="F72" s="356" t="s">
        <v>682</v>
      </c>
      <c r="G72" s="308">
        <v>58.63</v>
      </c>
      <c r="H72" s="308">
        <f t="shared" si="6"/>
        <v>276</v>
      </c>
      <c r="I72" s="204" t="s">
        <v>2743</v>
      </c>
      <c r="J72" s="204" t="s">
        <v>229</v>
      </c>
      <c r="K72" s="204" t="s">
        <v>3</v>
      </c>
      <c r="L72" s="181">
        <v>85334010</v>
      </c>
      <c r="M72" s="171" t="s">
        <v>2723</v>
      </c>
      <c r="N72" s="181"/>
      <c r="O72" s="181" t="s">
        <v>1340</v>
      </c>
      <c r="P72" s="357"/>
      <c r="Q72" s="171" t="s">
        <v>1342</v>
      </c>
      <c r="R72" s="358"/>
      <c r="S72" s="140">
        <v>4060039122308</v>
      </c>
    </row>
    <row r="73" spans="1:19" x14ac:dyDescent="0.2">
      <c r="A73" s="313"/>
      <c r="B73" s="147" t="s">
        <v>1316</v>
      </c>
      <c r="C73" s="148"/>
      <c r="D73" s="149" t="s">
        <v>1160</v>
      </c>
      <c r="E73" s="148"/>
      <c r="F73" s="150"/>
      <c r="G73" s="314"/>
      <c r="H73" s="314"/>
      <c r="I73" s="148" t="s">
        <v>1160</v>
      </c>
      <c r="J73" s="148"/>
      <c r="K73" s="148"/>
      <c r="L73" s="148"/>
      <c r="M73" s="151"/>
      <c r="N73" s="151" t="s">
        <v>1160</v>
      </c>
      <c r="O73" s="151" t="s">
        <v>1160</v>
      </c>
      <c r="P73" s="257"/>
      <c r="Q73" s="152"/>
      <c r="R73" s="154"/>
      <c r="S73" s="155"/>
    </row>
    <row r="74" spans="1:19" x14ac:dyDescent="0.2">
      <c r="A74" s="313"/>
      <c r="B74" s="178" t="s">
        <v>1317</v>
      </c>
      <c r="C74" s="157" t="s">
        <v>978</v>
      </c>
      <c r="D74" s="158" t="s">
        <v>977</v>
      </c>
      <c r="E74" s="135" t="s">
        <v>1318</v>
      </c>
      <c r="F74" s="427" t="s">
        <v>682</v>
      </c>
      <c r="G74" s="308">
        <v>1477.68</v>
      </c>
      <c r="H74" s="308">
        <f t="shared" si="6"/>
        <v>6951</v>
      </c>
      <c r="I74" s="125" t="s">
        <v>2718</v>
      </c>
      <c r="J74" s="125" t="s">
        <v>229</v>
      </c>
      <c r="K74" s="138" t="s">
        <v>3</v>
      </c>
      <c r="L74" s="138">
        <v>8537109199</v>
      </c>
      <c r="M74" s="159" t="s">
        <v>625</v>
      </c>
      <c r="N74" s="179">
        <v>22</v>
      </c>
      <c r="O74" s="180">
        <v>3.121</v>
      </c>
      <c r="P74" s="135"/>
      <c r="Q74" s="159" t="s">
        <v>1118</v>
      </c>
      <c r="R74" s="139"/>
      <c r="S74" s="160">
        <v>8717332940431</v>
      </c>
    </row>
    <row r="75" spans="1:19" x14ac:dyDescent="0.2">
      <c r="A75" s="313"/>
      <c r="B75" s="147" t="s">
        <v>1319</v>
      </c>
      <c r="C75" s="148"/>
      <c r="D75" s="149" t="s">
        <v>1160</v>
      </c>
      <c r="E75" s="148"/>
      <c r="F75" s="150"/>
      <c r="G75" s="314"/>
      <c r="H75" s="314"/>
      <c r="I75" s="148" t="s">
        <v>1160</v>
      </c>
      <c r="J75" s="148"/>
      <c r="K75" s="148"/>
      <c r="L75" s="148"/>
      <c r="M75" s="151"/>
      <c r="N75" s="151" t="s">
        <v>1160</v>
      </c>
      <c r="O75" s="151" t="s">
        <v>1160</v>
      </c>
      <c r="P75" s="257"/>
      <c r="Q75" s="152"/>
      <c r="R75" s="154"/>
      <c r="S75" s="155"/>
    </row>
    <row r="76" spans="1:19" x14ac:dyDescent="0.2">
      <c r="A76" s="313"/>
      <c r="B76" s="142" t="s">
        <v>1320</v>
      </c>
      <c r="C76" s="143" t="s">
        <v>1321</v>
      </c>
      <c r="D76" s="144" t="s">
        <v>1322</v>
      </c>
      <c r="E76" s="122" t="s">
        <v>1323</v>
      </c>
      <c r="F76" s="425" t="s">
        <v>682</v>
      </c>
      <c r="G76" s="308">
        <v>839.18</v>
      </c>
      <c r="H76" s="308">
        <f t="shared" si="6"/>
        <v>3948</v>
      </c>
      <c r="I76" s="125" t="s">
        <v>2718</v>
      </c>
      <c r="J76" s="125" t="s">
        <v>229</v>
      </c>
      <c r="K76" s="126" t="s">
        <v>3</v>
      </c>
      <c r="L76" s="126">
        <v>8537109199</v>
      </c>
      <c r="M76" s="145" t="s">
        <v>625</v>
      </c>
      <c r="N76" s="164">
        <v>28</v>
      </c>
      <c r="O76" s="164">
        <v>3.1909999999999998</v>
      </c>
      <c r="P76" s="122"/>
      <c r="Q76" s="145" t="s">
        <v>1118</v>
      </c>
      <c r="R76" s="128"/>
      <c r="S76" s="182">
        <v>8717332940424</v>
      </c>
    </row>
    <row r="77" spans="1:19" x14ac:dyDescent="0.2">
      <c r="A77" s="313"/>
      <c r="B77" s="142" t="s">
        <v>1324</v>
      </c>
      <c r="C77" s="143" t="s">
        <v>1325</v>
      </c>
      <c r="D77" s="144" t="s">
        <v>1326</v>
      </c>
      <c r="E77" s="122" t="s">
        <v>1327</v>
      </c>
      <c r="F77" s="425" t="s">
        <v>682</v>
      </c>
      <c r="G77" s="308">
        <v>1441.2</v>
      </c>
      <c r="H77" s="308">
        <f t="shared" si="6"/>
        <v>6779</v>
      </c>
      <c r="I77" s="125" t="s">
        <v>2718</v>
      </c>
      <c r="J77" s="125" t="s">
        <v>229</v>
      </c>
      <c r="K77" s="126" t="s">
        <v>3</v>
      </c>
      <c r="L77" s="126">
        <v>8537109199</v>
      </c>
      <c r="M77" s="145" t="s">
        <v>625</v>
      </c>
      <c r="N77" s="164">
        <v>18</v>
      </c>
      <c r="O77" s="164">
        <v>3.1909999999999998</v>
      </c>
      <c r="P77" s="122"/>
      <c r="Q77" s="145" t="s">
        <v>1118</v>
      </c>
      <c r="R77" s="128"/>
      <c r="S77" s="146">
        <v>4060039031181</v>
      </c>
    </row>
    <row r="78" spans="1:19" x14ac:dyDescent="0.2">
      <c r="A78" s="313"/>
      <c r="B78" s="364" t="s">
        <v>1328</v>
      </c>
      <c r="C78" s="365" t="s">
        <v>955</v>
      </c>
      <c r="D78" s="366" t="s">
        <v>959</v>
      </c>
      <c r="E78" s="367" t="s">
        <v>1329</v>
      </c>
      <c r="F78" s="439" t="s">
        <v>682</v>
      </c>
      <c r="G78" s="440">
        <v>1756.2</v>
      </c>
      <c r="H78" s="440">
        <f>ROUND(ROUND(G78*4.704*1.05,2),0)</f>
        <v>8674</v>
      </c>
      <c r="I78" s="402" t="s">
        <v>2743</v>
      </c>
      <c r="J78" s="402" t="s">
        <v>229</v>
      </c>
      <c r="K78" s="403" t="s">
        <v>3</v>
      </c>
      <c r="L78" s="403">
        <v>8537109199</v>
      </c>
      <c r="M78" s="404" t="s">
        <v>625</v>
      </c>
      <c r="N78" s="405">
        <v>0</v>
      </c>
      <c r="O78" s="405">
        <v>19.7</v>
      </c>
      <c r="P78" s="367"/>
      <c r="Q78" s="404" t="s">
        <v>1118</v>
      </c>
      <c r="R78" s="406"/>
      <c r="S78" s="407">
        <v>4060039107411</v>
      </c>
    </row>
    <row r="79" spans="1:19" x14ac:dyDescent="0.2">
      <c r="A79" s="313"/>
      <c r="B79" s="364" t="s">
        <v>1330</v>
      </c>
      <c r="C79" s="365" t="s">
        <v>956</v>
      </c>
      <c r="D79" s="366" t="s">
        <v>960</v>
      </c>
      <c r="E79" s="367" t="s">
        <v>1331</v>
      </c>
      <c r="F79" s="439" t="s">
        <v>682</v>
      </c>
      <c r="G79" s="440">
        <v>1888.24</v>
      </c>
      <c r="H79" s="440">
        <f>ROUND(ROUND(G79*4.704*1.05,2),0)</f>
        <v>9326</v>
      </c>
      <c r="I79" s="402" t="s">
        <v>2743</v>
      </c>
      <c r="J79" s="402" t="s">
        <v>229</v>
      </c>
      <c r="K79" s="403" t="s">
        <v>3</v>
      </c>
      <c r="L79" s="403">
        <v>8537109199</v>
      </c>
      <c r="M79" s="404" t="s">
        <v>625</v>
      </c>
      <c r="N79" s="405">
        <v>5</v>
      </c>
      <c r="O79" s="405">
        <v>22.8</v>
      </c>
      <c r="P79" s="367"/>
      <c r="Q79" s="404" t="s">
        <v>1118</v>
      </c>
      <c r="R79" s="406"/>
      <c r="S79" s="407">
        <v>4060039107428</v>
      </c>
    </row>
    <row r="80" spans="1:19" x14ac:dyDescent="0.2">
      <c r="A80" s="313"/>
      <c r="B80" s="364" t="s">
        <v>1332</v>
      </c>
      <c r="C80" s="365" t="s">
        <v>957</v>
      </c>
      <c r="D80" s="366" t="s">
        <v>961</v>
      </c>
      <c r="E80" s="367" t="s">
        <v>1333</v>
      </c>
      <c r="F80" s="439" t="s">
        <v>682</v>
      </c>
      <c r="G80" s="440">
        <v>2304.13</v>
      </c>
      <c r="H80" s="440">
        <f>ROUND(ROUND(G80*4.704*1.05,2),0)</f>
        <v>11381</v>
      </c>
      <c r="I80" s="402" t="s">
        <v>2743</v>
      </c>
      <c r="J80" s="402" t="s">
        <v>229</v>
      </c>
      <c r="K80" s="403" t="s">
        <v>3</v>
      </c>
      <c r="L80" s="403">
        <v>8537109199</v>
      </c>
      <c r="M80" s="404" t="s">
        <v>625</v>
      </c>
      <c r="N80" s="405">
        <v>0</v>
      </c>
      <c r="O80" s="405">
        <v>19.7</v>
      </c>
      <c r="P80" s="367"/>
      <c r="Q80" s="404" t="s">
        <v>1118</v>
      </c>
      <c r="R80" s="406"/>
      <c r="S80" s="407">
        <v>4090039107435</v>
      </c>
    </row>
    <row r="81" spans="1:19" x14ac:dyDescent="0.2">
      <c r="A81" s="313"/>
      <c r="B81" s="364" t="s">
        <v>1334</v>
      </c>
      <c r="C81" s="365" t="s">
        <v>958</v>
      </c>
      <c r="D81" s="366" t="s">
        <v>962</v>
      </c>
      <c r="E81" s="367" t="s">
        <v>1335</v>
      </c>
      <c r="F81" s="439" t="s">
        <v>682</v>
      </c>
      <c r="G81" s="440">
        <v>2430.37</v>
      </c>
      <c r="H81" s="440">
        <f>ROUND(ROUND(G81*4.704*1.05,2),0)</f>
        <v>12004</v>
      </c>
      <c r="I81" s="402" t="s">
        <v>2743</v>
      </c>
      <c r="J81" s="402" t="s">
        <v>229</v>
      </c>
      <c r="K81" s="403" t="s">
        <v>3</v>
      </c>
      <c r="L81" s="403">
        <v>8537109199</v>
      </c>
      <c r="M81" s="404" t="s">
        <v>625</v>
      </c>
      <c r="N81" s="405">
        <v>2</v>
      </c>
      <c r="O81" s="405">
        <v>22.8</v>
      </c>
      <c r="P81" s="367"/>
      <c r="Q81" s="404" t="s">
        <v>1118</v>
      </c>
      <c r="R81" s="406"/>
      <c r="S81" s="407">
        <v>4060039107442</v>
      </c>
    </row>
    <row r="82" spans="1:19" x14ac:dyDescent="0.2">
      <c r="A82" s="313"/>
      <c r="B82" s="147" t="s">
        <v>2777</v>
      </c>
      <c r="C82" s="148"/>
      <c r="D82" s="149"/>
      <c r="E82" s="148"/>
      <c r="F82" s="150"/>
      <c r="G82" s="314"/>
      <c r="H82" s="314"/>
      <c r="I82" s="148" t="s">
        <v>1160</v>
      </c>
      <c r="J82" s="148"/>
      <c r="K82" s="148"/>
      <c r="L82" s="148"/>
      <c r="M82" s="151"/>
      <c r="N82" s="151" t="s">
        <v>1160</v>
      </c>
      <c r="O82" s="151"/>
      <c r="P82" s="257"/>
      <c r="Q82" s="152"/>
      <c r="R82" s="154"/>
      <c r="S82" s="155"/>
    </row>
    <row r="83" spans="1:19" x14ac:dyDescent="0.2">
      <c r="A83" s="316">
        <v>45784</v>
      </c>
      <c r="B83" s="359" t="s">
        <v>2778</v>
      </c>
      <c r="C83" s="428" t="s">
        <v>2818</v>
      </c>
      <c r="D83" s="386" t="s">
        <v>2780</v>
      </c>
      <c r="E83" s="387" t="s">
        <v>2781</v>
      </c>
      <c r="F83" s="429" t="s">
        <v>682</v>
      </c>
      <c r="G83" s="426">
        <v>2000</v>
      </c>
      <c r="H83" s="437">
        <f t="shared" si="6"/>
        <v>9408</v>
      </c>
      <c r="I83" s="337" t="s">
        <v>2743</v>
      </c>
      <c r="J83" s="337"/>
      <c r="K83" s="360" t="s">
        <v>229</v>
      </c>
      <c r="L83" s="337" t="s">
        <v>1166</v>
      </c>
      <c r="M83" s="360" t="s">
        <v>666</v>
      </c>
      <c r="N83" s="337"/>
      <c r="O83" s="388" t="s">
        <v>1166</v>
      </c>
      <c r="P83" s="389"/>
      <c r="Q83" s="360" t="s">
        <v>1166</v>
      </c>
      <c r="R83" s="390"/>
      <c r="S83" s="391">
        <v>4060039205827</v>
      </c>
    </row>
    <row r="84" spans="1:19" x14ac:dyDescent="0.2">
      <c r="A84" s="316">
        <v>45784</v>
      </c>
      <c r="B84" s="359" t="s">
        <v>2783</v>
      </c>
      <c r="C84" s="428" t="s">
        <v>2819</v>
      </c>
      <c r="D84" s="386" t="s">
        <v>2785</v>
      </c>
      <c r="E84" s="387" t="s">
        <v>2786</v>
      </c>
      <c r="F84" s="429" t="s">
        <v>682</v>
      </c>
      <c r="G84" s="426">
        <v>45</v>
      </c>
      <c r="H84" s="437">
        <f t="shared" si="6"/>
        <v>212</v>
      </c>
      <c r="I84" s="337" t="s">
        <v>2743</v>
      </c>
      <c r="J84" s="337"/>
      <c r="K84" s="360" t="s">
        <v>229</v>
      </c>
      <c r="L84" s="337" t="s">
        <v>1166</v>
      </c>
      <c r="M84" s="360" t="s">
        <v>666</v>
      </c>
      <c r="N84" s="337"/>
      <c r="O84" s="388" t="s">
        <v>1166</v>
      </c>
      <c r="P84" s="389"/>
      <c r="Q84" s="360" t="s">
        <v>1166</v>
      </c>
      <c r="R84" s="390"/>
      <c r="S84" s="391">
        <v>4060039205834</v>
      </c>
    </row>
    <row r="85" spans="1:19" x14ac:dyDescent="0.2">
      <c r="A85" s="313"/>
      <c r="B85" s="147" t="s">
        <v>2590</v>
      </c>
      <c r="C85" s="148"/>
      <c r="D85" s="149"/>
      <c r="E85" s="148"/>
      <c r="F85" s="150"/>
      <c r="G85" s="314"/>
      <c r="H85" s="314"/>
      <c r="I85" s="148" t="s">
        <v>1160</v>
      </c>
      <c r="J85" s="148"/>
      <c r="K85" s="148"/>
      <c r="L85" s="148"/>
      <c r="M85" s="151"/>
      <c r="N85" s="151" t="s">
        <v>1160</v>
      </c>
      <c r="O85" s="151"/>
      <c r="P85" s="257"/>
      <c r="Q85" s="152"/>
      <c r="R85" s="154"/>
      <c r="S85" s="155"/>
    </row>
    <row r="86" spans="1:19" x14ac:dyDescent="0.2">
      <c r="A86" s="316">
        <v>45784</v>
      </c>
      <c r="B86" s="359" t="s">
        <v>1166</v>
      </c>
      <c r="C86" s="428" t="s">
        <v>2787</v>
      </c>
      <c r="D86" s="386" t="s">
        <v>2788</v>
      </c>
      <c r="E86" s="387" t="s">
        <v>1310</v>
      </c>
      <c r="F86" s="429" t="s">
        <v>682</v>
      </c>
      <c r="G86" s="426">
        <v>937.5</v>
      </c>
      <c r="H86" s="437">
        <f t="shared" si="6"/>
        <v>4410</v>
      </c>
      <c r="I86" s="337" t="s">
        <v>2743</v>
      </c>
      <c r="J86" s="337" t="s">
        <v>229</v>
      </c>
      <c r="K86" s="360" t="s">
        <v>3</v>
      </c>
      <c r="L86" s="337">
        <v>8517620000</v>
      </c>
      <c r="M86" s="360" t="s">
        <v>666</v>
      </c>
      <c r="N86" s="337">
        <v>3</v>
      </c>
      <c r="O86" s="388">
        <v>1.127</v>
      </c>
      <c r="P86" s="389"/>
      <c r="Q86" s="360"/>
      <c r="R86" s="390"/>
      <c r="S86" s="391">
        <v>4060039034250</v>
      </c>
    </row>
    <row r="87" spans="1:19" x14ac:dyDescent="0.2">
      <c r="A87" s="316">
        <v>45833</v>
      </c>
      <c r="B87" s="359" t="s">
        <v>1166</v>
      </c>
      <c r="C87" s="428" t="s">
        <v>2790</v>
      </c>
      <c r="D87" s="386" t="s">
        <v>2791</v>
      </c>
      <c r="E87" s="387" t="s">
        <v>2792</v>
      </c>
      <c r="F87" s="429" t="s">
        <v>682</v>
      </c>
      <c r="G87" s="426">
        <v>312</v>
      </c>
      <c r="H87" s="437">
        <f t="shared" si="6"/>
        <v>1468</v>
      </c>
      <c r="I87" s="337" t="s">
        <v>2743</v>
      </c>
      <c r="J87" s="337" t="s">
        <v>229</v>
      </c>
      <c r="K87" s="360" t="s">
        <v>1166</v>
      </c>
      <c r="L87" s="337">
        <v>4911990000</v>
      </c>
      <c r="M87" s="360" t="s">
        <v>2820</v>
      </c>
      <c r="N87" s="337">
        <v>0</v>
      </c>
      <c r="O87" s="388">
        <v>0</v>
      </c>
      <c r="P87" s="389" t="s">
        <v>2793</v>
      </c>
      <c r="Q87" s="360" t="s">
        <v>1167</v>
      </c>
      <c r="R87" s="390"/>
      <c r="S87" s="391">
        <v>4060039104076</v>
      </c>
    </row>
    <row r="88" spans="1:19" x14ac:dyDescent="0.2">
      <c r="A88" s="316">
        <v>45833</v>
      </c>
      <c r="B88" s="359" t="s">
        <v>1166</v>
      </c>
      <c r="C88" s="428" t="s">
        <v>2794</v>
      </c>
      <c r="D88" s="386" t="s">
        <v>2795</v>
      </c>
      <c r="E88" s="387" t="s">
        <v>2796</v>
      </c>
      <c r="F88" s="429" t="s">
        <v>682</v>
      </c>
      <c r="G88" s="426">
        <v>940</v>
      </c>
      <c r="H88" s="437">
        <f t="shared" si="6"/>
        <v>4422</v>
      </c>
      <c r="I88" s="337" t="s">
        <v>2743</v>
      </c>
      <c r="J88" s="337" t="s">
        <v>229</v>
      </c>
      <c r="K88" s="360" t="s">
        <v>1166</v>
      </c>
      <c r="L88" s="337">
        <v>4911990000</v>
      </c>
      <c r="M88" s="360" t="s">
        <v>2820</v>
      </c>
      <c r="N88" s="337">
        <v>0</v>
      </c>
      <c r="O88" s="388">
        <v>0</v>
      </c>
      <c r="P88" s="389" t="s">
        <v>2797</v>
      </c>
      <c r="Q88" s="360" t="s">
        <v>1167</v>
      </c>
      <c r="R88" s="390"/>
      <c r="S88" s="391">
        <v>4060039112699</v>
      </c>
    </row>
    <row r="89" spans="1:19" ht="13.5" thickBot="1" x14ac:dyDescent="0.25">
      <c r="A89" s="316">
        <v>45833</v>
      </c>
      <c r="B89" s="359" t="s">
        <v>1166</v>
      </c>
      <c r="C89" s="428" t="s">
        <v>2798</v>
      </c>
      <c r="D89" s="386" t="s">
        <v>2799</v>
      </c>
      <c r="E89" s="387" t="s">
        <v>2800</v>
      </c>
      <c r="F89" s="429" t="s">
        <v>682</v>
      </c>
      <c r="G89" s="426">
        <v>1562</v>
      </c>
      <c r="H89" s="437">
        <f t="shared" si="6"/>
        <v>7348</v>
      </c>
      <c r="I89" s="337" t="s">
        <v>2743</v>
      </c>
      <c r="J89" s="337" t="s">
        <v>229</v>
      </c>
      <c r="K89" s="360" t="s">
        <v>1166</v>
      </c>
      <c r="L89" s="337">
        <v>4911990000</v>
      </c>
      <c r="M89" s="360" t="s">
        <v>2820</v>
      </c>
      <c r="N89" s="337">
        <v>0</v>
      </c>
      <c r="O89" s="388">
        <v>0</v>
      </c>
      <c r="P89" s="389" t="s">
        <v>2801</v>
      </c>
      <c r="Q89" s="360" t="s">
        <v>1167</v>
      </c>
      <c r="R89" s="390"/>
      <c r="S89" s="391">
        <v>4060039111692</v>
      </c>
    </row>
    <row r="90" spans="1:19" ht="13.5" thickBot="1" x14ac:dyDescent="0.25">
      <c r="A90" s="313"/>
      <c r="B90" s="392" t="s">
        <v>1336</v>
      </c>
      <c r="C90" s="430"/>
      <c r="D90" s="393" t="s">
        <v>1160</v>
      </c>
      <c r="E90" s="393"/>
      <c r="F90" s="394"/>
      <c r="G90" s="394"/>
      <c r="H90" s="394"/>
      <c r="I90" s="396" t="s">
        <v>1160</v>
      </c>
      <c r="J90" s="396"/>
      <c r="K90" s="396"/>
      <c r="L90" s="396"/>
      <c r="M90" s="396"/>
      <c r="N90" s="396" t="s">
        <v>1160</v>
      </c>
      <c r="O90" s="396" t="s">
        <v>1160</v>
      </c>
      <c r="P90" s="393"/>
      <c r="Q90" s="397"/>
      <c r="R90" s="397"/>
      <c r="S90" s="398"/>
    </row>
    <row r="91" spans="1:19" x14ac:dyDescent="0.2">
      <c r="A91" s="324"/>
      <c r="B91" s="143" t="s">
        <v>1337</v>
      </c>
      <c r="C91" s="122" t="s">
        <v>411</v>
      </c>
      <c r="D91" s="144" t="s">
        <v>1338</v>
      </c>
      <c r="E91" s="183" t="s">
        <v>1339</v>
      </c>
      <c r="F91" s="431" t="s">
        <v>682</v>
      </c>
      <c r="G91" s="308">
        <v>5224.9399999999996</v>
      </c>
      <c r="H91" s="308">
        <f t="shared" si="6"/>
        <v>24578</v>
      </c>
      <c r="I91" s="126" t="s">
        <v>2743</v>
      </c>
      <c r="J91" s="126" t="s">
        <v>229</v>
      </c>
      <c r="K91" s="125" t="s">
        <v>229</v>
      </c>
      <c r="L91" s="145">
        <v>4911990000</v>
      </c>
      <c r="M91" s="164" t="s">
        <v>671</v>
      </c>
      <c r="N91" s="127">
        <v>0</v>
      </c>
      <c r="O91" s="127" t="s">
        <v>1340</v>
      </c>
      <c r="P91" s="255" t="s">
        <v>1341</v>
      </c>
      <c r="Q91" s="125" t="s">
        <v>1342</v>
      </c>
      <c r="R91" s="128" t="s">
        <v>1341</v>
      </c>
      <c r="S91" s="146">
        <v>8717332995257</v>
      </c>
    </row>
    <row r="92" spans="1:19" x14ac:dyDescent="0.2">
      <c r="A92" s="324"/>
      <c r="B92" s="119" t="s">
        <v>1343</v>
      </c>
      <c r="C92" s="120" t="s">
        <v>412</v>
      </c>
      <c r="D92" s="185" t="s">
        <v>1344</v>
      </c>
      <c r="E92" s="122" t="s">
        <v>1345</v>
      </c>
      <c r="F92" s="425" t="s">
        <v>682</v>
      </c>
      <c r="G92" s="308">
        <v>3542.34</v>
      </c>
      <c r="H92" s="308">
        <f t="shared" si="6"/>
        <v>16663</v>
      </c>
      <c r="I92" s="175" t="s">
        <v>2743</v>
      </c>
      <c r="J92" s="175" t="s">
        <v>229</v>
      </c>
      <c r="K92" s="175" t="s">
        <v>229</v>
      </c>
      <c r="L92" s="126">
        <v>4911990000</v>
      </c>
      <c r="M92" s="175" t="s">
        <v>671</v>
      </c>
      <c r="N92" s="126">
        <v>0</v>
      </c>
      <c r="O92" s="126" t="s">
        <v>1340</v>
      </c>
      <c r="P92" s="255" t="s">
        <v>1341</v>
      </c>
      <c r="Q92" s="125" t="s">
        <v>1342</v>
      </c>
      <c r="R92" s="128" t="s">
        <v>1341</v>
      </c>
      <c r="S92" s="146">
        <v>8717332995240</v>
      </c>
    </row>
    <row r="93" spans="1:19" x14ac:dyDescent="0.2">
      <c r="A93" s="324"/>
      <c r="B93" s="143"/>
      <c r="C93" s="122" t="s">
        <v>1346</v>
      </c>
      <c r="D93" s="218" t="s">
        <v>1038</v>
      </c>
      <c r="E93" s="183" t="s">
        <v>1347</v>
      </c>
      <c r="F93" s="431" t="s">
        <v>682</v>
      </c>
      <c r="G93" s="308">
        <v>9446.2199999999993</v>
      </c>
      <c r="H93" s="308">
        <f t="shared" si="6"/>
        <v>44435</v>
      </c>
      <c r="I93" s="126" t="s">
        <v>2743</v>
      </c>
      <c r="J93" s="126" t="s">
        <v>229</v>
      </c>
      <c r="K93" s="125" t="s">
        <v>229</v>
      </c>
      <c r="L93" s="126">
        <v>4911990000</v>
      </c>
      <c r="M93" s="164" t="s">
        <v>671</v>
      </c>
      <c r="N93" s="127" t="s">
        <v>1160</v>
      </c>
      <c r="O93" s="127" t="s">
        <v>1340</v>
      </c>
      <c r="P93" s="255" t="s">
        <v>1348</v>
      </c>
      <c r="Q93" s="125" t="s">
        <v>1342</v>
      </c>
      <c r="R93" s="128" t="s">
        <v>1348</v>
      </c>
      <c r="S93" s="146">
        <v>4060039091192</v>
      </c>
    </row>
    <row r="94" spans="1:19" x14ac:dyDescent="0.2">
      <c r="A94" s="324"/>
      <c r="B94" s="143"/>
      <c r="C94" s="122" t="s">
        <v>411</v>
      </c>
      <c r="D94" s="135" t="s">
        <v>1349</v>
      </c>
      <c r="E94" s="183" t="s">
        <v>1339</v>
      </c>
      <c r="F94" s="431" t="s">
        <v>682</v>
      </c>
      <c r="G94" s="308">
        <v>5224.9399999999996</v>
      </c>
      <c r="H94" s="308">
        <f t="shared" si="6"/>
        <v>24578</v>
      </c>
      <c r="I94" s="126" t="s">
        <v>2743</v>
      </c>
      <c r="J94" s="126" t="s">
        <v>229</v>
      </c>
      <c r="K94" s="125" t="s">
        <v>229</v>
      </c>
      <c r="L94" s="126">
        <v>4911990000</v>
      </c>
      <c r="M94" s="164" t="s">
        <v>671</v>
      </c>
      <c r="N94" s="127">
        <v>0</v>
      </c>
      <c r="O94" s="127" t="s">
        <v>1340</v>
      </c>
      <c r="P94" s="255" t="s">
        <v>1348</v>
      </c>
      <c r="Q94" s="125" t="s">
        <v>1342</v>
      </c>
      <c r="R94" s="128" t="s">
        <v>1348</v>
      </c>
      <c r="S94" s="146">
        <v>4060039091437</v>
      </c>
    </row>
    <row r="95" spans="1:19" x14ac:dyDescent="0.2">
      <c r="A95" s="324"/>
      <c r="B95" s="143"/>
      <c r="C95" s="122" t="s">
        <v>412</v>
      </c>
      <c r="D95" s="135" t="s">
        <v>1350</v>
      </c>
      <c r="E95" s="183" t="s">
        <v>1345</v>
      </c>
      <c r="F95" s="431" t="s">
        <v>682</v>
      </c>
      <c r="G95" s="308">
        <v>3542.34</v>
      </c>
      <c r="H95" s="308">
        <f t="shared" si="6"/>
        <v>16663</v>
      </c>
      <c r="I95" s="126" t="s">
        <v>2743</v>
      </c>
      <c r="J95" s="126" t="s">
        <v>229</v>
      </c>
      <c r="K95" s="125" t="s">
        <v>229</v>
      </c>
      <c r="L95" s="126">
        <v>4911990000</v>
      </c>
      <c r="M95" s="164" t="s">
        <v>671</v>
      </c>
      <c r="N95" s="127">
        <v>0</v>
      </c>
      <c r="O95" s="127" t="s">
        <v>1340</v>
      </c>
      <c r="P95" s="255" t="s">
        <v>1348</v>
      </c>
      <c r="Q95" s="125" t="s">
        <v>1342</v>
      </c>
      <c r="R95" s="128" t="s">
        <v>1348</v>
      </c>
      <c r="S95" s="146">
        <v>4060039091420</v>
      </c>
    </row>
    <row r="96" spans="1:19" x14ac:dyDescent="0.2">
      <c r="A96" s="313"/>
      <c r="B96" s="119" t="s">
        <v>1351</v>
      </c>
      <c r="C96" s="120" t="s">
        <v>1352</v>
      </c>
      <c r="D96" s="185" t="s">
        <v>1353</v>
      </c>
      <c r="E96" s="122" t="s">
        <v>1354</v>
      </c>
      <c r="F96" s="425" t="s">
        <v>682</v>
      </c>
      <c r="G96" s="308">
        <v>509.86</v>
      </c>
      <c r="H96" s="308">
        <f t="shared" si="6"/>
        <v>2398</v>
      </c>
      <c r="I96" s="175" t="s">
        <v>2743</v>
      </c>
      <c r="J96" s="175" t="s">
        <v>229</v>
      </c>
      <c r="K96" s="175" t="s">
        <v>229</v>
      </c>
      <c r="L96" s="126">
        <v>4911990000</v>
      </c>
      <c r="M96" s="175" t="s">
        <v>671</v>
      </c>
      <c r="N96" s="126">
        <v>0</v>
      </c>
      <c r="O96" s="126" t="s">
        <v>1340</v>
      </c>
      <c r="P96" s="255"/>
      <c r="Q96" s="125" t="s">
        <v>1342</v>
      </c>
      <c r="R96" s="128"/>
      <c r="S96" s="146">
        <v>8717332995264</v>
      </c>
    </row>
    <row r="97" spans="1:19" x14ac:dyDescent="0.2">
      <c r="A97" s="313"/>
      <c r="B97" s="119" t="s">
        <v>1355</v>
      </c>
      <c r="C97" s="120" t="s">
        <v>1356</v>
      </c>
      <c r="D97" s="185" t="s">
        <v>1357</v>
      </c>
      <c r="E97" s="122" t="s">
        <v>1358</v>
      </c>
      <c r="F97" s="425" t="s">
        <v>682</v>
      </c>
      <c r="G97" s="308">
        <v>356.03</v>
      </c>
      <c r="H97" s="308">
        <f t="shared" si="6"/>
        <v>1675</v>
      </c>
      <c r="I97" s="175" t="s">
        <v>2743</v>
      </c>
      <c r="J97" s="175" t="s">
        <v>229</v>
      </c>
      <c r="K97" s="175" t="s">
        <v>229</v>
      </c>
      <c r="L97" s="126">
        <v>4911990000</v>
      </c>
      <c r="M97" s="175" t="s">
        <v>671</v>
      </c>
      <c r="N97" s="126">
        <v>0</v>
      </c>
      <c r="O97" s="126" t="s">
        <v>1340</v>
      </c>
      <c r="P97" s="255"/>
      <c r="Q97" s="125" t="s">
        <v>1342</v>
      </c>
      <c r="R97" s="128"/>
      <c r="S97" s="146">
        <v>8717332995288</v>
      </c>
    </row>
    <row r="98" spans="1:19" x14ac:dyDescent="0.2">
      <c r="A98" s="313"/>
      <c r="B98" s="111" t="s">
        <v>1359</v>
      </c>
      <c r="C98" s="432"/>
      <c r="D98" s="186" t="s">
        <v>1160</v>
      </c>
      <c r="E98" s="186"/>
      <c r="F98" s="187"/>
      <c r="G98" s="314"/>
      <c r="H98" s="314"/>
      <c r="I98" s="188" t="s">
        <v>1160</v>
      </c>
      <c r="J98" s="188"/>
      <c r="K98" s="188"/>
      <c r="L98" s="114"/>
      <c r="M98" s="188"/>
      <c r="N98" s="188" t="s">
        <v>1160</v>
      </c>
      <c r="O98" s="188" t="s">
        <v>1160</v>
      </c>
      <c r="P98" s="186"/>
      <c r="Q98" s="188"/>
      <c r="R98" s="189"/>
      <c r="S98" s="263"/>
    </row>
    <row r="99" spans="1:19" x14ac:dyDescent="0.2">
      <c r="A99" s="313"/>
      <c r="B99" s="119">
        <v>705000164791</v>
      </c>
      <c r="C99" s="120" t="s">
        <v>546</v>
      </c>
      <c r="D99" s="121" t="s">
        <v>545</v>
      </c>
      <c r="E99" s="190" t="s">
        <v>1360</v>
      </c>
      <c r="F99" s="425" t="s">
        <v>682</v>
      </c>
      <c r="G99" s="308">
        <v>389.41</v>
      </c>
      <c r="H99" s="308">
        <f t="shared" si="6"/>
        <v>1832</v>
      </c>
      <c r="I99" s="125" t="s">
        <v>2718</v>
      </c>
      <c r="J99" s="145" t="s">
        <v>229</v>
      </c>
      <c r="K99" s="125" t="s">
        <v>3</v>
      </c>
      <c r="L99" s="126">
        <v>8531103000</v>
      </c>
      <c r="M99" s="125" t="s">
        <v>626</v>
      </c>
      <c r="N99" s="126">
        <v>15</v>
      </c>
      <c r="O99" s="126" t="s">
        <v>1361</v>
      </c>
      <c r="P99" s="144"/>
      <c r="Q99" s="125"/>
      <c r="R99" s="191"/>
      <c r="S99" s="146">
        <v>8717332759385</v>
      </c>
    </row>
    <row r="100" spans="1:19" x14ac:dyDescent="0.2">
      <c r="A100" s="313"/>
      <c r="B100" s="119">
        <v>705000164792</v>
      </c>
      <c r="C100" s="120" t="s">
        <v>549</v>
      </c>
      <c r="D100" s="121" t="s">
        <v>548</v>
      </c>
      <c r="E100" s="190" t="s">
        <v>1362</v>
      </c>
      <c r="F100" s="425" t="s">
        <v>682</v>
      </c>
      <c r="G100" s="308">
        <v>479.96</v>
      </c>
      <c r="H100" s="308">
        <f t="shared" si="6"/>
        <v>2258</v>
      </c>
      <c r="I100" s="125" t="s">
        <v>2718</v>
      </c>
      <c r="J100" s="145" t="s">
        <v>229</v>
      </c>
      <c r="K100" s="125" t="s">
        <v>3</v>
      </c>
      <c r="L100" s="126">
        <v>8531103000</v>
      </c>
      <c r="M100" s="125" t="s">
        <v>626</v>
      </c>
      <c r="N100" s="126">
        <v>20</v>
      </c>
      <c r="O100" s="126" t="s">
        <v>1363</v>
      </c>
      <c r="P100" s="144"/>
      <c r="Q100" s="125"/>
      <c r="R100" s="191"/>
      <c r="S100" s="146">
        <v>8717332759392</v>
      </c>
    </row>
    <row r="101" spans="1:19" x14ac:dyDescent="0.2">
      <c r="A101" s="313"/>
      <c r="B101" s="119">
        <v>705000164793</v>
      </c>
      <c r="C101" s="120" t="s">
        <v>552</v>
      </c>
      <c r="D101" s="121" t="s">
        <v>551</v>
      </c>
      <c r="E101" s="190" t="s">
        <v>1364</v>
      </c>
      <c r="F101" s="425" t="s">
        <v>682</v>
      </c>
      <c r="G101" s="308">
        <v>600.71</v>
      </c>
      <c r="H101" s="308">
        <f t="shared" si="6"/>
        <v>2826</v>
      </c>
      <c r="I101" s="125" t="s">
        <v>2718</v>
      </c>
      <c r="J101" s="145" t="s">
        <v>229</v>
      </c>
      <c r="K101" s="125" t="s">
        <v>3</v>
      </c>
      <c r="L101" s="126">
        <v>8531103000</v>
      </c>
      <c r="M101" s="125" t="s">
        <v>626</v>
      </c>
      <c r="N101" s="126">
        <v>14</v>
      </c>
      <c r="O101" s="126" t="s">
        <v>1365</v>
      </c>
      <c r="P101" s="144"/>
      <c r="Q101" s="125"/>
      <c r="R101" s="191"/>
      <c r="S101" s="146">
        <v>8717332759408</v>
      </c>
    </row>
    <row r="102" spans="1:19" x14ac:dyDescent="0.2">
      <c r="A102" s="313"/>
      <c r="B102" s="119">
        <v>705000164794</v>
      </c>
      <c r="C102" s="120" t="s">
        <v>555</v>
      </c>
      <c r="D102" s="121" t="s">
        <v>554</v>
      </c>
      <c r="E102" s="190" t="s">
        <v>1366</v>
      </c>
      <c r="F102" s="425" t="s">
        <v>682</v>
      </c>
      <c r="G102" s="308">
        <v>45.29</v>
      </c>
      <c r="H102" s="308">
        <f t="shared" si="6"/>
        <v>213</v>
      </c>
      <c r="I102" s="145" t="s">
        <v>2743</v>
      </c>
      <c r="J102" s="145" t="s">
        <v>229</v>
      </c>
      <c r="K102" s="125" t="s">
        <v>3</v>
      </c>
      <c r="L102" s="126">
        <v>8531900000</v>
      </c>
      <c r="M102" s="125" t="s">
        <v>626</v>
      </c>
      <c r="N102" s="126">
        <v>1</v>
      </c>
      <c r="O102" s="126" t="s">
        <v>1219</v>
      </c>
      <c r="P102" s="144"/>
      <c r="Q102" s="125"/>
      <c r="R102" s="191"/>
      <c r="S102" s="146">
        <v>8717332759415</v>
      </c>
    </row>
    <row r="103" spans="1:19" x14ac:dyDescent="0.2">
      <c r="A103" s="313"/>
      <c r="B103" s="119">
        <v>705000164795</v>
      </c>
      <c r="C103" s="120" t="s">
        <v>558</v>
      </c>
      <c r="D103" s="121" t="s">
        <v>557</v>
      </c>
      <c r="E103" s="190" t="s">
        <v>1367</v>
      </c>
      <c r="F103" s="425" t="s">
        <v>682</v>
      </c>
      <c r="G103" s="308">
        <v>84.52</v>
      </c>
      <c r="H103" s="308">
        <f t="shared" si="6"/>
        <v>398</v>
      </c>
      <c r="I103" s="145" t="s">
        <v>2743</v>
      </c>
      <c r="J103" s="145" t="s">
        <v>229</v>
      </c>
      <c r="K103" s="125" t="s">
        <v>3</v>
      </c>
      <c r="L103" s="126">
        <v>8531900000</v>
      </c>
      <c r="M103" s="125" t="s">
        <v>626</v>
      </c>
      <c r="N103" s="126">
        <v>10</v>
      </c>
      <c r="O103" s="126" t="s">
        <v>1219</v>
      </c>
      <c r="P103" s="144"/>
      <c r="Q103" s="125"/>
      <c r="R103" s="191"/>
      <c r="S103" s="146">
        <v>8717332759422</v>
      </c>
    </row>
    <row r="104" spans="1:19" ht="13.5" thickBot="1" x14ac:dyDescent="0.25">
      <c r="A104" s="313"/>
      <c r="B104" s="119">
        <v>705000164844</v>
      </c>
      <c r="C104" s="120" t="s">
        <v>561</v>
      </c>
      <c r="D104" s="121" t="s">
        <v>560</v>
      </c>
      <c r="E104" s="190" t="s">
        <v>1368</v>
      </c>
      <c r="F104" s="425" t="s">
        <v>682</v>
      </c>
      <c r="G104" s="308">
        <v>30.19</v>
      </c>
      <c r="H104" s="308">
        <f t="shared" si="6"/>
        <v>142</v>
      </c>
      <c r="I104" s="145" t="s">
        <v>2743</v>
      </c>
      <c r="J104" s="145" t="s">
        <v>229</v>
      </c>
      <c r="K104" s="125" t="s">
        <v>3</v>
      </c>
      <c r="L104" s="126">
        <v>3926909790</v>
      </c>
      <c r="M104" s="125" t="s">
        <v>626</v>
      </c>
      <c r="N104" s="126">
        <v>8</v>
      </c>
      <c r="O104" s="126" t="s">
        <v>1369</v>
      </c>
      <c r="P104" s="264"/>
      <c r="Q104" s="125"/>
      <c r="R104" s="192"/>
      <c r="S104" s="146">
        <v>8717332759859</v>
      </c>
    </row>
    <row r="105" spans="1:19" ht="13.5" thickBot="1" x14ac:dyDescent="0.25">
      <c r="A105" s="313"/>
      <c r="B105" s="392" t="s">
        <v>2601</v>
      </c>
      <c r="C105" s="430"/>
      <c r="D105" s="393" t="s">
        <v>1160</v>
      </c>
      <c r="E105" s="393"/>
      <c r="F105" s="394"/>
      <c r="G105" s="394"/>
      <c r="H105" s="394"/>
      <c r="I105" s="396" t="s">
        <v>1160</v>
      </c>
      <c r="J105" s="396" t="s">
        <v>1160</v>
      </c>
      <c r="K105" s="396"/>
      <c r="L105" s="396"/>
      <c r="M105" s="396" t="s">
        <v>1160</v>
      </c>
      <c r="N105" s="396"/>
      <c r="O105" s="396"/>
      <c r="P105" s="393"/>
      <c r="Q105" s="397"/>
      <c r="R105" s="397"/>
      <c r="S105" s="398"/>
    </row>
    <row r="106" spans="1:19" x14ac:dyDescent="0.2">
      <c r="A106" s="313"/>
      <c r="B106" s="111" t="s">
        <v>2602</v>
      </c>
      <c r="C106" s="114"/>
      <c r="D106" s="161" t="s">
        <v>1160</v>
      </c>
      <c r="E106" s="114"/>
      <c r="F106" s="115"/>
      <c r="G106" s="314"/>
      <c r="H106" s="314"/>
      <c r="I106" s="114" t="s">
        <v>1160</v>
      </c>
      <c r="J106" s="114" t="s">
        <v>1160</v>
      </c>
      <c r="K106" s="116"/>
      <c r="L106" s="116"/>
      <c r="M106" s="116" t="s">
        <v>1160</v>
      </c>
      <c r="N106" s="165"/>
      <c r="O106" s="116"/>
      <c r="P106" s="265"/>
      <c r="Q106" s="163"/>
      <c r="R106" s="163"/>
      <c r="S106" s="266"/>
    </row>
    <row r="107" spans="1:19" x14ac:dyDescent="0.2">
      <c r="A107" s="313"/>
      <c r="B107" s="267"/>
      <c r="C107" s="268" t="s">
        <v>2603</v>
      </c>
      <c r="D107" s="185" t="s">
        <v>2604</v>
      </c>
      <c r="E107" s="269" t="s">
        <v>2605</v>
      </c>
      <c r="F107" s="425"/>
      <c r="G107" s="308"/>
      <c r="H107" s="308">
        <f t="shared" si="6"/>
        <v>0</v>
      </c>
      <c r="I107" s="269"/>
      <c r="J107" s="269"/>
      <c r="K107" s="126"/>
      <c r="L107" s="175"/>
      <c r="M107" s="175"/>
      <c r="N107" s="271"/>
      <c r="O107" s="175" t="s">
        <v>2607</v>
      </c>
      <c r="P107" s="272"/>
      <c r="Q107" s="273"/>
      <c r="S107" s="326"/>
    </row>
    <row r="108" spans="1:19" x14ac:dyDescent="0.2">
      <c r="A108" s="313"/>
      <c r="B108" s="274"/>
      <c r="C108" s="268" t="s">
        <v>2608</v>
      </c>
      <c r="D108" s="185" t="s">
        <v>2609</v>
      </c>
      <c r="E108" s="269" t="s">
        <v>2610</v>
      </c>
      <c r="F108" s="425"/>
      <c r="G108" s="308"/>
      <c r="H108" s="308">
        <f t="shared" si="6"/>
        <v>0</v>
      </c>
      <c r="I108" s="269"/>
      <c r="J108" s="269"/>
      <c r="K108" s="126"/>
      <c r="L108" s="175"/>
      <c r="M108" s="175"/>
      <c r="N108" s="271"/>
      <c r="O108" s="175" t="s">
        <v>2611</v>
      </c>
      <c r="P108" s="272"/>
      <c r="Q108" s="273"/>
      <c r="S108" s="326"/>
    </row>
    <row r="109" spans="1:19" ht="13.5" thickBot="1" x14ac:dyDescent="0.25">
      <c r="A109" s="313"/>
      <c r="B109" s="275"/>
      <c r="C109" s="268" t="s">
        <v>2612</v>
      </c>
      <c r="D109" s="185" t="s">
        <v>2613</v>
      </c>
      <c r="E109" s="269" t="s">
        <v>2614</v>
      </c>
      <c r="F109" s="425"/>
      <c r="G109" s="308"/>
      <c r="H109" s="308">
        <f t="shared" si="6"/>
        <v>0</v>
      </c>
      <c r="I109" s="269"/>
      <c r="J109" s="269"/>
      <c r="K109" s="126"/>
      <c r="L109" s="126"/>
      <c r="M109" s="126"/>
      <c r="N109" s="271"/>
      <c r="O109" s="126" t="s">
        <v>2615</v>
      </c>
      <c r="P109" s="272"/>
      <c r="Q109" s="276"/>
      <c r="R109" s="276"/>
      <c r="S109" s="326"/>
    </row>
    <row r="110" spans="1:19" ht="13.5" thickBot="1" x14ac:dyDescent="0.25">
      <c r="A110" s="313"/>
      <c r="B110" s="392" t="s">
        <v>1370</v>
      </c>
      <c r="C110" s="430"/>
      <c r="D110" s="393" t="s">
        <v>1160</v>
      </c>
      <c r="E110" s="393"/>
      <c r="F110" s="394"/>
      <c r="G110" s="394"/>
      <c r="H110" s="394"/>
      <c r="I110" s="396" t="s">
        <v>1160</v>
      </c>
      <c r="J110" s="396"/>
      <c r="K110" s="396"/>
      <c r="L110" s="396"/>
      <c r="M110" s="396"/>
      <c r="N110" s="396" t="s">
        <v>1160</v>
      </c>
      <c r="O110" s="396" t="s">
        <v>1160</v>
      </c>
      <c r="P110" s="393"/>
      <c r="Q110" s="397"/>
      <c r="R110" s="397"/>
      <c r="S110" s="398"/>
    </row>
    <row r="111" spans="1:19" x14ac:dyDescent="0.2">
      <c r="A111" s="313"/>
      <c r="B111" s="193" t="s">
        <v>1371</v>
      </c>
      <c r="C111" s="194"/>
      <c r="D111" s="195" t="s">
        <v>1160</v>
      </c>
      <c r="E111" s="194"/>
      <c r="F111" s="196"/>
      <c r="G111" s="314"/>
      <c r="H111" s="314"/>
      <c r="I111" s="197" t="s">
        <v>1160</v>
      </c>
      <c r="J111" s="197"/>
      <c r="K111" s="197"/>
      <c r="L111" s="153"/>
      <c r="M111" s="197"/>
      <c r="N111" s="198" t="s">
        <v>1160</v>
      </c>
      <c r="O111" s="198" t="s">
        <v>1160</v>
      </c>
      <c r="P111" s="277"/>
      <c r="Q111" s="197"/>
      <c r="R111" s="199"/>
      <c r="S111" s="278"/>
    </row>
    <row r="112" spans="1:19" x14ac:dyDescent="0.2">
      <c r="A112" s="313"/>
      <c r="B112" s="132" t="s">
        <v>1372</v>
      </c>
      <c r="C112" s="133" t="s">
        <v>132</v>
      </c>
      <c r="D112" s="200" t="s">
        <v>131</v>
      </c>
      <c r="E112" s="201" t="s">
        <v>1373</v>
      </c>
      <c r="F112" s="427" t="s">
        <v>682</v>
      </c>
      <c r="G112" s="308">
        <v>201.11</v>
      </c>
      <c r="H112" s="308">
        <f t="shared" si="6"/>
        <v>946</v>
      </c>
      <c r="I112" s="125" t="s">
        <v>2718</v>
      </c>
      <c r="J112" s="137" t="s">
        <v>229</v>
      </c>
      <c r="K112" s="137" t="s">
        <v>3</v>
      </c>
      <c r="L112" s="138">
        <v>8531103000</v>
      </c>
      <c r="M112" s="137" t="s">
        <v>626</v>
      </c>
      <c r="N112" s="138">
        <v>112</v>
      </c>
      <c r="O112" s="138" t="s">
        <v>1374</v>
      </c>
      <c r="P112" s="279"/>
      <c r="Q112" s="137" t="s">
        <v>1118</v>
      </c>
      <c r="R112" s="202"/>
      <c r="S112" s="160">
        <v>8717332265121</v>
      </c>
    </row>
    <row r="113" spans="1:19" x14ac:dyDescent="0.2">
      <c r="A113" s="313"/>
      <c r="B113" s="132" t="s">
        <v>1375</v>
      </c>
      <c r="C113" s="133" t="s">
        <v>135</v>
      </c>
      <c r="D113" s="200" t="s">
        <v>134</v>
      </c>
      <c r="E113" s="201" t="s">
        <v>1376</v>
      </c>
      <c r="F113" s="427" t="s">
        <v>682</v>
      </c>
      <c r="G113" s="308">
        <v>321.86</v>
      </c>
      <c r="H113" s="308">
        <f t="shared" si="6"/>
        <v>1514</v>
      </c>
      <c r="I113" s="125" t="s">
        <v>2718</v>
      </c>
      <c r="J113" s="137" t="s">
        <v>229</v>
      </c>
      <c r="K113" s="137" t="s">
        <v>3</v>
      </c>
      <c r="L113" s="138">
        <v>8531103000</v>
      </c>
      <c r="M113" s="137" t="s">
        <v>626</v>
      </c>
      <c r="N113" s="138">
        <v>23</v>
      </c>
      <c r="O113" s="138" t="s">
        <v>1377</v>
      </c>
      <c r="P113" s="279"/>
      <c r="Q113" s="137" t="s">
        <v>1118</v>
      </c>
      <c r="R113" s="202"/>
      <c r="S113" s="160">
        <v>8717332265138</v>
      </c>
    </row>
    <row r="114" spans="1:19" x14ac:dyDescent="0.2">
      <c r="A114" s="313"/>
      <c r="B114" s="132" t="s">
        <v>1378</v>
      </c>
      <c r="C114" s="133" t="s">
        <v>138</v>
      </c>
      <c r="D114" s="200" t="s">
        <v>137</v>
      </c>
      <c r="E114" s="201" t="s">
        <v>1379</v>
      </c>
      <c r="F114" s="427" t="s">
        <v>682</v>
      </c>
      <c r="G114" s="308">
        <v>227.94</v>
      </c>
      <c r="H114" s="308">
        <f t="shared" si="6"/>
        <v>1072</v>
      </c>
      <c r="I114" s="125" t="s">
        <v>2718</v>
      </c>
      <c r="J114" s="137" t="s">
        <v>229</v>
      </c>
      <c r="K114" s="137" t="s">
        <v>3</v>
      </c>
      <c r="L114" s="138">
        <v>8531103000</v>
      </c>
      <c r="M114" s="137" t="s">
        <v>626</v>
      </c>
      <c r="N114" s="138">
        <v>20</v>
      </c>
      <c r="O114" s="138" t="s">
        <v>1374</v>
      </c>
      <c r="P114" s="279"/>
      <c r="Q114" s="137" t="s">
        <v>1118</v>
      </c>
      <c r="R114" s="202"/>
      <c r="S114" s="160">
        <v>8717332265190</v>
      </c>
    </row>
    <row r="115" spans="1:19" x14ac:dyDescent="0.2">
      <c r="A115" s="313"/>
      <c r="B115" s="132" t="s">
        <v>1380</v>
      </c>
      <c r="C115" s="133" t="s">
        <v>141</v>
      </c>
      <c r="D115" s="200" t="s">
        <v>140</v>
      </c>
      <c r="E115" s="201" t="s">
        <v>1381</v>
      </c>
      <c r="F115" s="427" t="s">
        <v>682</v>
      </c>
      <c r="G115" s="308">
        <v>328.71</v>
      </c>
      <c r="H115" s="308">
        <f t="shared" si="6"/>
        <v>1546</v>
      </c>
      <c r="I115" s="125" t="s">
        <v>2718</v>
      </c>
      <c r="J115" s="137" t="s">
        <v>229</v>
      </c>
      <c r="K115" s="137" t="s">
        <v>3</v>
      </c>
      <c r="L115" s="138">
        <v>8531103000</v>
      </c>
      <c r="M115" s="137" t="s">
        <v>626</v>
      </c>
      <c r="N115" s="138">
        <v>15</v>
      </c>
      <c r="O115" s="138" t="s">
        <v>1377</v>
      </c>
      <c r="P115" s="279"/>
      <c r="Q115" s="137" t="s">
        <v>1118</v>
      </c>
      <c r="R115" s="202"/>
      <c r="S115" s="160">
        <v>8717332265213</v>
      </c>
    </row>
    <row r="116" spans="1:19" x14ac:dyDescent="0.2">
      <c r="A116" s="313"/>
      <c r="B116" s="147" t="s">
        <v>162</v>
      </c>
      <c r="C116" s="148"/>
      <c r="D116" s="149" t="s">
        <v>1160</v>
      </c>
      <c r="E116" s="148"/>
      <c r="F116" s="150"/>
      <c r="G116" s="314"/>
      <c r="H116" s="314"/>
      <c r="I116" s="151" t="s">
        <v>1160</v>
      </c>
      <c r="J116" s="151"/>
      <c r="K116" s="151"/>
      <c r="L116" s="153"/>
      <c r="M116" s="151"/>
      <c r="N116" s="151" t="s">
        <v>1160</v>
      </c>
      <c r="O116" s="151" t="s">
        <v>1160</v>
      </c>
      <c r="P116" s="257"/>
      <c r="Q116" s="151"/>
      <c r="R116" s="154"/>
      <c r="S116" s="280"/>
    </row>
    <row r="117" spans="1:19" x14ac:dyDescent="0.2">
      <c r="A117" s="313"/>
      <c r="B117" s="369" t="s">
        <v>1382</v>
      </c>
      <c r="C117" s="370" t="s">
        <v>164</v>
      </c>
      <c r="D117" s="371" t="s">
        <v>1029</v>
      </c>
      <c r="E117" s="372" t="s">
        <v>1383</v>
      </c>
      <c r="F117" s="439" t="s">
        <v>682</v>
      </c>
      <c r="G117" s="440">
        <v>88.97</v>
      </c>
      <c r="H117" s="440">
        <f>ROUND(ROUND(G117*4.704*0.72,2),0)</f>
        <v>301</v>
      </c>
      <c r="I117" s="402" t="s">
        <v>2718</v>
      </c>
      <c r="J117" s="408" t="s">
        <v>229</v>
      </c>
      <c r="K117" s="408" t="s">
        <v>3</v>
      </c>
      <c r="L117" s="403">
        <v>8531103000</v>
      </c>
      <c r="M117" s="408" t="s">
        <v>625</v>
      </c>
      <c r="N117" s="409">
        <v>12911</v>
      </c>
      <c r="O117" s="409" t="s">
        <v>1384</v>
      </c>
      <c r="P117" s="410"/>
      <c r="Q117" s="409" t="s">
        <v>1118</v>
      </c>
      <c r="R117" s="411"/>
      <c r="S117" s="407">
        <v>8717332972968</v>
      </c>
    </row>
    <row r="118" spans="1:19" x14ac:dyDescent="0.2">
      <c r="A118" s="313"/>
      <c r="B118" s="369" t="s">
        <v>1385</v>
      </c>
      <c r="C118" s="370" t="s">
        <v>168</v>
      </c>
      <c r="D118" s="371" t="s">
        <v>627</v>
      </c>
      <c r="E118" s="372" t="s">
        <v>1386</v>
      </c>
      <c r="F118" s="439" t="s">
        <v>682</v>
      </c>
      <c r="G118" s="440">
        <v>103.23</v>
      </c>
      <c r="H118" s="440">
        <f>ROUND(ROUND(G118*4.704*0.72,2),0)</f>
        <v>350</v>
      </c>
      <c r="I118" s="402" t="s">
        <v>2718</v>
      </c>
      <c r="J118" s="408" t="s">
        <v>229</v>
      </c>
      <c r="K118" s="408" t="s">
        <v>3</v>
      </c>
      <c r="L118" s="403">
        <v>8531103000</v>
      </c>
      <c r="M118" s="408" t="s">
        <v>625</v>
      </c>
      <c r="N118" s="409">
        <v>10961</v>
      </c>
      <c r="O118" s="409" t="s">
        <v>1384</v>
      </c>
      <c r="P118" s="410"/>
      <c r="Q118" s="409" t="s">
        <v>1118</v>
      </c>
      <c r="R118" s="411"/>
      <c r="S118" s="407">
        <v>8717332972982</v>
      </c>
    </row>
    <row r="119" spans="1:19" x14ac:dyDescent="0.2">
      <c r="A119" s="313"/>
      <c r="B119" s="369" t="s">
        <v>1387</v>
      </c>
      <c r="C119" s="370" t="s">
        <v>170</v>
      </c>
      <c r="D119" s="371" t="s">
        <v>1033</v>
      </c>
      <c r="E119" s="372" t="s">
        <v>1388</v>
      </c>
      <c r="F119" s="439" t="s">
        <v>682</v>
      </c>
      <c r="G119" s="440">
        <v>81.06</v>
      </c>
      <c r="H119" s="440">
        <f>ROUND(ROUND(G119*4.704*0.82,2),0)</f>
        <v>313</v>
      </c>
      <c r="I119" s="402" t="s">
        <v>2718</v>
      </c>
      <c r="J119" s="408" t="s">
        <v>229</v>
      </c>
      <c r="K119" s="408" t="s">
        <v>3</v>
      </c>
      <c r="L119" s="403">
        <v>8531103000</v>
      </c>
      <c r="M119" s="408" t="s">
        <v>625</v>
      </c>
      <c r="N119" s="409">
        <v>1050</v>
      </c>
      <c r="O119" s="409" t="s">
        <v>1384</v>
      </c>
      <c r="P119" s="410"/>
      <c r="Q119" s="409" t="s">
        <v>1118</v>
      </c>
      <c r="R119" s="411"/>
      <c r="S119" s="407">
        <v>8717332973026</v>
      </c>
    </row>
    <row r="120" spans="1:19" x14ac:dyDescent="0.2">
      <c r="A120" s="313"/>
      <c r="B120" s="369" t="s">
        <v>1389</v>
      </c>
      <c r="C120" s="370" t="s">
        <v>166</v>
      </c>
      <c r="D120" s="371" t="s">
        <v>1030</v>
      </c>
      <c r="E120" s="372" t="s">
        <v>1390</v>
      </c>
      <c r="F120" s="439" t="s">
        <v>682</v>
      </c>
      <c r="G120" s="440">
        <v>96.16</v>
      </c>
      <c r="H120" s="440">
        <f>ROUND(ROUND(G120*4.704*0.72,2),0)</f>
        <v>326</v>
      </c>
      <c r="I120" s="402" t="s">
        <v>2718</v>
      </c>
      <c r="J120" s="408" t="s">
        <v>229</v>
      </c>
      <c r="K120" s="408" t="s">
        <v>3</v>
      </c>
      <c r="L120" s="403">
        <v>8531103000</v>
      </c>
      <c r="M120" s="408" t="s">
        <v>625</v>
      </c>
      <c r="N120" s="409">
        <v>2238</v>
      </c>
      <c r="O120" s="409" t="s">
        <v>1384</v>
      </c>
      <c r="P120" s="410"/>
      <c r="Q120" s="409" t="s">
        <v>1118</v>
      </c>
      <c r="R120" s="411"/>
      <c r="S120" s="407">
        <v>8717332972999</v>
      </c>
    </row>
    <row r="121" spans="1:19" x14ac:dyDescent="0.2">
      <c r="A121" s="313"/>
      <c r="B121" s="369" t="s">
        <v>1391</v>
      </c>
      <c r="C121" s="370" t="s">
        <v>169</v>
      </c>
      <c r="D121" s="371" t="s">
        <v>1032</v>
      </c>
      <c r="E121" s="372" t="s">
        <v>1392</v>
      </c>
      <c r="F121" s="439" t="s">
        <v>682</v>
      </c>
      <c r="G121" s="440">
        <v>111.35</v>
      </c>
      <c r="H121" s="440">
        <f>ROUND(ROUND(G121*4.704*0.72,2),0)</f>
        <v>377</v>
      </c>
      <c r="I121" s="402" t="s">
        <v>2718</v>
      </c>
      <c r="J121" s="408" t="s">
        <v>229</v>
      </c>
      <c r="K121" s="408" t="s">
        <v>3</v>
      </c>
      <c r="L121" s="403">
        <v>8531103000</v>
      </c>
      <c r="M121" s="408" t="s">
        <v>625</v>
      </c>
      <c r="N121" s="409">
        <v>2407</v>
      </c>
      <c r="O121" s="409" t="s">
        <v>1384</v>
      </c>
      <c r="P121" s="410"/>
      <c r="Q121" s="409" t="s">
        <v>1118</v>
      </c>
      <c r="R121" s="411"/>
      <c r="S121" s="407">
        <v>8717332973002</v>
      </c>
    </row>
    <row r="122" spans="1:19" x14ac:dyDescent="0.2">
      <c r="A122" s="313"/>
      <c r="B122" s="369" t="s">
        <v>1393</v>
      </c>
      <c r="C122" s="370" t="s">
        <v>172</v>
      </c>
      <c r="D122" s="371" t="s">
        <v>1034</v>
      </c>
      <c r="E122" s="372" t="s">
        <v>1394</v>
      </c>
      <c r="F122" s="439" t="s">
        <v>682</v>
      </c>
      <c r="G122" s="440">
        <v>186.08</v>
      </c>
      <c r="H122" s="440">
        <f>ROUND(ROUND(G122*4.704*0.75,2),0)</f>
        <v>656</v>
      </c>
      <c r="I122" s="402" t="s">
        <v>2718</v>
      </c>
      <c r="J122" s="408" t="s">
        <v>229</v>
      </c>
      <c r="K122" s="408" t="s">
        <v>3</v>
      </c>
      <c r="L122" s="403">
        <v>8531103000</v>
      </c>
      <c r="M122" s="408" t="s">
        <v>625</v>
      </c>
      <c r="N122" s="409">
        <v>275</v>
      </c>
      <c r="O122" s="409" t="s">
        <v>1395</v>
      </c>
      <c r="P122" s="410"/>
      <c r="Q122" s="409" t="s">
        <v>1118</v>
      </c>
      <c r="R122" s="411"/>
      <c r="S122" s="407">
        <v>8717332973019</v>
      </c>
    </row>
    <row r="123" spans="1:19" s="323" customFormat="1" x14ac:dyDescent="0.2">
      <c r="A123" s="313"/>
      <c r="B123" s="369" t="s">
        <v>2616</v>
      </c>
      <c r="C123" s="373" t="s">
        <v>2617</v>
      </c>
      <c r="D123" s="366" t="s">
        <v>2618</v>
      </c>
      <c r="E123" s="374" t="s">
        <v>2619</v>
      </c>
      <c r="F123" s="439" t="s">
        <v>682</v>
      </c>
      <c r="G123" s="440">
        <v>186.08</v>
      </c>
      <c r="H123" s="440">
        <f>ROUND(ROUND(G123*4.704*0.75,2),0)</f>
        <v>656</v>
      </c>
      <c r="I123" s="402" t="s">
        <v>2718</v>
      </c>
      <c r="J123" s="412" t="s">
        <v>229</v>
      </c>
      <c r="K123" s="413" t="s">
        <v>3</v>
      </c>
      <c r="L123" s="403">
        <v>8531103000</v>
      </c>
      <c r="M123" s="414" t="s">
        <v>625</v>
      </c>
      <c r="N123" s="415"/>
      <c r="O123" s="415" t="s">
        <v>2620</v>
      </c>
      <c r="P123" s="416"/>
      <c r="Q123" s="415" t="s">
        <v>1118</v>
      </c>
      <c r="R123" s="415"/>
      <c r="S123" s="407" t="s">
        <v>2621</v>
      </c>
    </row>
    <row r="124" spans="1:19" x14ac:dyDescent="0.2">
      <c r="A124" s="313"/>
      <c r="B124" s="369" t="s">
        <v>1396</v>
      </c>
      <c r="C124" s="370" t="s">
        <v>163</v>
      </c>
      <c r="D124" s="371" t="s">
        <v>1028</v>
      </c>
      <c r="E124" s="372" t="s">
        <v>1397</v>
      </c>
      <c r="F124" s="439" t="s">
        <v>682</v>
      </c>
      <c r="G124" s="440">
        <v>86.04</v>
      </c>
      <c r="H124" s="440">
        <f>ROUND(ROUND(G124*4.704*0.72,2),0)</f>
        <v>291</v>
      </c>
      <c r="I124" s="402" t="s">
        <v>2718</v>
      </c>
      <c r="J124" s="408" t="s">
        <v>229</v>
      </c>
      <c r="K124" s="408" t="s">
        <v>3</v>
      </c>
      <c r="L124" s="403">
        <v>8531103000</v>
      </c>
      <c r="M124" s="408" t="s">
        <v>625</v>
      </c>
      <c r="N124" s="409">
        <v>4365</v>
      </c>
      <c r="O124" s="409" t="s">
        <v>1398</v>
      </c>
      <c r="P124" s="410"/>
      <c r="Q124" s="409" t="s">
        <v>1118</v>
      </c>
      <c r="R124" s="411"/>
      <c r="S124" s="407">
        <v>8717332972951</v>
      </c>
    </row>
    <row r="125" spans="1:19" ht="13.5" thickBot="1" x14ac:dyDescent="0.25">
      <c r="A125" s="313"/>
      <c r="B125" s="369" t="s">
        <v>1399</v>
      </c>
      <c r="C125" s="370" t="s">
        <v>167</v>
      </c>
      <c r="D125" s="371" t="s">
        <v>1031</v>
      </c>
      <c r="E125" s="372" t="s">
        <v>1400</v>
      </c>
      <c r="F125" s="439" t="s">
        <v>682</v>
      </c>
      <c r="G125" s="440">
        <v>101.09</v>
      </c>
      <c r="H125" s="440">
        <f>ROUND(ROUND(G125*4.704*0.72,2),0)</f>
        <v>342</v>
      </c>
      <c r="I125" s="402" t="s">
        <v>2718</v>
      </c>
      <c r="J125" s="408" t="s">
        <v>229</v>
      </c>
      <c r="K125" s="408" t="s">
        <v>3</v>
      </c>
      <c r="L125" s="403">
        <v>8531103000</v>
      </c>
      <c r="M125" s="408" t="s">
        <v>625</v>
      </c>
      <c r="N125" s="409">
        <v>1688</v>
      </c>
      <c r="O125" s="409" t="s">
        <v>1398</v>
      </c>
      <c r="P125" s="410"/>
      <c r="Q125" s="409" t="s">
        <v>1118</v>
      </c>
      <c r="R125" s="411"/>
      <c r="S125" s="407">
        <v>8717332972975</v>
      </c>
    </row>
    <row r="126" spans="1:19" ht="13.5" thickBot="1" x14ac:dyDescent="0.25">
      <c r="A126" s="313"/>
      <c r="B126" s="392" t="s">
        <v>1401</v>
      </c>
      <c r="C126" s="430"/>
      <c r="D126" s="393" t="s">
        <v>1160</v>
      </c>
      <c r="E126" s="393"/>
      <c r="F126" s="394"/>
      <c r="G126" s="394"/>
      <c r="H126" s="394"/>
      <c r="I126" s="396" t="s">
        <v>1160</v>
      </c>
      <c r="J126" s="396"/>
      <c r="K126" s="396"/>
      <c r="L126" s="396"/>
      <c r="M126" s="396"/>
      <c r="N126" s="396" t="s">
        <v>1160</v>
      </c>
      <c r="O126" s="396" t="s">
        <v>1160</v>
      </c>
      <c r="P126" s="393"/>
      <c r="Q126" s="397"/>
      <c r="R126" s="397"/>
      <c r="S126" s="398"/>
    </row>
    <row r="127" spans="1:19" x14ac:dyDescent="0.2">
      <c r="A127" s="313"/>
      <c r="B127" s="147" t="s">
        <v>1402</v>
      </c>
      <c r="C127" s="148"/>
      <c r="D127" s="205" t="s">
        <v>1160</v>
      </c>
      <c r="E127" s="206"/>
      <c r="F127" s="207"/>
      <c r="G127" s="314"/>
      <c r="H127" s="314"/>
      <c r="I127" s="151" t="s">
        <v>1160</v>
      </c>
      <c r="J127" s="151"/>
      <c r="K127" s="151"/>
      <c r="L127" s="151"/>
      <c r="M127" s="151"/>
      <c r="N127" s="151" t="s">
        <v>1160</v>
      </c>
      <c r="O127" s="151" t="s">
        <v>1160</v>
      </c>
      <c r="P127" s="257"/>
      <c r="Q127" s="153"/>
      <c r="R127" s="153"/>
      <c r="S127" s="155"/>
    </row>
    <row r="128" spans="1:19" x14ac:dyDescent="0.2">
      <c r="A128" s="313"/>
      <c r="B128" s="132" t="s">
        <v>1403</v>
      </c>
      <c r="C128" s="133" t="s">
        <v>195</v>
      </c>
      <c r="D128" s="134" t="s">
        <v>194</v>
      </c>
      <c r="E128" s="135" t="s">
        <v>1404</v>
      </c>
      <c r="F128" s="427" t="s">
        <v>682</v>
      </c>
      <c r="G128" s="308">
        <v>72.22</v>
      </c>
      <c r="H128" s="308">
        <f t="shared" si="6"/>
        <v>340</v>
      </c>
      <c r="I128" s="208" t="s">
        <v>2743</v>
      </c>
      <c r="J128" s="208" t="s">
        <v>229</v>
      </c>
      <c r="K128" s="208" t="s">
        <v>34</v>
      </c>
      <c r="L128" s="138">
        <v>3926909790</v>
      </c>
      <c r="M128" s="137" t="s">
        <v>666</v>
      </c>
      <c r="N128" s="138">
        <v>9</v>
      </c>
      <c r="O128" s="138" t="s">
        <v>1405</v>
      </c>
      <c r="P128" s="210"/>
      <c r="Q128" s="137" t="s">
        <v>600</v>
      </c>
      <c r="R128" s="204"/>
      <c r="S128" s="160">
        <v>4060039033000</v>
      </c>
    </row>
    <row r="129" spans="1:19" x14ac:dyDescent="0.2">
      <c r="A129" s="313"/>
      <c r="B129" s="132" t="s">
        <v>1406</v>
      </c>
      <c r="C129" s="133" t="s">
        <v>176</v>
      </c>
      <c r="D129" s="134" t="s">
        <v>175</v>
      </c>
      <c r="E129" s="135" t="s">
        <v>1407</v>
      </c>
      <c r="F129" s="427" t="s">
        <v>682</v>
      </c>
      <c r="G129" s="308">
        <v>53.55</v>
      </c>
      <c r="H129" s="308">
        <f t="shared" si="6"/>
        <v>252</v>
      </c>
      <c r="I129" s="137" t="s">
        <v>2743</v>
      </c>
      <c r="J129" s="137" t="s">
        <v>229</v>
      </c>
      <c r="K129" s="137" t="s">
        <v>3</v>
      </c>
      <c r="L129" s="138">
        <v>8536909599</v>
      </c>
      <c r="M129" s="137" t="s">
        <v>626</v>
      </c>
      <c r="N129" s="138">
        <v>174</v>
      </c>
      <c r="O129" s="138" t="s">
        <v>1408</v>
      </c>
      <c r="P129" s="282"/>
      <c r="Q129" s="137" t="s">
        <v>1118</v>
      </c>
      <c r="R129" s="204"/>
      <c r="S129" s="160">
        <v>8717332097494</v>
      </c>
    </row>
    <row r="130" spans="1:19" x14ac:dyDescent="0.2">
      <c r="A130" s="313"/>
      <c r="B130" s="132" t="s">
        <v>1409</v>
      </c>
      <c r="C130" s="133" t="s">
        <v>179</v>
      </c>
      <c r="D130" s="134" t="s">
        <v>178</v>
      </c>
      <c r="E130" s="135" t="s">
        <v>1410</v>
      </c>
      <c r="F130" s="427" t="s">
        <v>682</v>
      </c>
      <c r="G130" s="308">
        <v>15.21</v>
      </c>
      <c r="H130" s="308">
        <f t="shared" si="6"/>
        <v>72</v>
      </c>
      <c r="I130" s="137" t="s">
        <v>2743</v>
      </c>
      <c r="J130" s="137" t="s">
        <v>229</v>
      </c>
      <c r="K130" s="137" t="s">
        <v>3</v>
      </c>
      <c r="L130" s="138">
        <v>3926909790</v>
      </c>
      <c r="M130" s="137" t="s">
        <v>626</v>
      </c>
      <c r="N130" s="138">
        <v>192</v>
      </c>
      <c r="O130" s="138" t="s">
        <v>1411</v>
      </c>
      <c r="P130" s="282"/>
      <c r="Q130" s="137" t="s">
        <v>1118</v>
      </c>
      <c r="R130" s="204"/>
      <c r="S130" s="160">
        <v>8717332097487</v>
      </c>
    </row>
    <row r="131" spans="1:19" x14ac:dyDescent="0.2">
      <c r="A131" s="313"/>
      <c r="B131" s="132" t="s">
        <v>1412</v>
      </c>
      <c r="C131" s="133" t="s">
        <v>182</v>
      </c>
      <c r="D131" s="134" t="s">
        <v>181</v>
      </c>
      <c r="E131" s="135" t="s">
        <v>1413</v>
      </c>
      <c r="F131" s="427" t="s">
        <v>682</v>
      </c>
      <c r="G131" s="308">
        <v>24.02</v>
      </c>
      <c r="H131" s="308">
        <f t="shared" si="6"/>
        <v>113</v>
      </c>
      <c r="I131" s="137" t="s">
        <v>2743</v>
      </c>
      <c r="J131" s="137" t="s">
        <v>229</v>
      </c>
      <c r="K131" s="137" t="s">
        <v>3</v>
      </c>
      <c r="L131" s="138">
        <v>3926909790</v>
      </c>
      <c r="M131" s="137" t="s">
        <v>626</v>
      </c>
      <c r="N131" s="138">
        <v>20</v>
      </c>
      <c r="O131" s="138" t="s">
        <v>1414</v>
      </c>
      <c r="P131" s="282"/>
      <c r="Q131" s="137" t="s">
        <v>1118</v>
      </c>
      <c r="R131" s="204"/>
      <c r="S131" s="160">
        <v>8717332097562</v>
      </c>
    </row>
    <row r="132" spans="1:19" x14ac:dyDescent="0.2">
      <c r="A132" s="313"/>
      <c r="B132" s="132" t="s">
        <v>1415</v>
      </c>
      <c r="C132" s="133" t="s">
        <v>185</v>
      </c>
      <c r="D132" s="134" t="s">
        <v>184</v>
      </c>
      <c r="E132" s="135" t="s">
        <v>1416</v>
      </c>
      <c r="F132" s="427" t="s">
        <v>682</v>
      </c>
      <c r="G132" s="308">
        <v>6.04</v>
      </c>
      <c r="H132" s="308">
        <f t="shared" si="6"/>
        <v>28</v>
      </c>
      <c r="I132" s="137" t="s">
        <v>2743</v>
      </c>
      <c r="J132" s="137" t="s">
        <v>229</v>
      </c>
      <c r="K132" s="137" t="s">
        <v>3</v>
      </c>
      <c r="L132" s="138">
        <v>3926909790</v>
      </c>
      <c r="M132" s="137" t="s">
        <v>626</v>
      </c>
      <c r="N132" s="138">
        <v>151</v>
      </c>
      <c r="O132" s="138" t="s">
        <v>1417</v>
      </c>
      <c r="P132" s="282"/>
      <c r="Q132" s="137" t="s">
        <v>1118</v>
      </c>
      <c r="R132" s="209"/>
      <c r="S132" s="160">
        <v>8717332097555</v>
      </c>
    </row>
    <row r="133" spans="1:19" ht="16.5" x14ac:dyDescent="0.2">
      <c r="A133" s="313"/>
      <c r="B133" s="132" t="s">
        <v>1418</v>
      </c>
      <c r="C133" s="133" t="s">
        <v>187</v>
      </c>
      <c r="D133" s="134" t="s">
        <v>685</v>
      </c>
      <c r="E133" s="135" t="s">
        <v>1419</v>
      </c>
      <c r="F133" s="427" t="s">
        <v>682</v>
      </c>
      <c r="G133" s="308">
        <v>13.28</v>
      </c>
      <c r="H133" s="308">
        <f t="shared" si="6"/>
        <v>62</v>
      </c>
      <c r="I133" s="137" t="s">
        <v>2743</v>
      </c>
      <c r="J133" s="137" t="s">
        <v>229</v>
      </c>
      <c r="K133" s="137" t="s">
        <v>3</v>
      </c>
      <c r="L133" s="138">
        <v>3926909790</v>
      </c>
      <c r="M133" s="137" t="s">
        <v>626</v>
      </c>
      <c r="N133" s="138">
        <v>38</v>
      </c>
      <c r="O133" s="138" t="s">
        <v>1299</v>
      </c>
      <c r="P133" s="210"/>
      <c r="Q133" s="137" t="s">
        <v>1118</v>
      </c>
      <c r="R133" s="139"/>
      <c r="S133" s="160" t="s">
        <v>1420</v>
      </c>
    </row>
    <row r="134" spans="1:19" x14ac:dyDescent="0.2">
      <c r="A134" s="313"/>
      <c r="B134" s="132" t="s">
        <v>1421</v>
      </c>
      <c r="C134" s="133" t="s">
        <v>190</v>
      </c>
      <c r="D134" s="134" t="s">
        <v>189</v>
      </c>
      <c r="E134" s="135" t="s">
        <v>1422</v>
      </c>
      <c r="F134" s="427" t="s">
        <v>682</v>
      </c>
      <c r="G134" s="308">
        <v>9.25</v>
      </c>
      <c r="H134" s="308">
        <f t="shared" si="6"/>
        <v>44</v>
      </c>
      <c r="I134" s="137" t="s">
        <v>2743</v>
      </c>
      <c r="J134" s="137" t="s">
        <v>229</v>
      </c>
      <c r="K134" s="137" t="s">
        <v>3</v>
      </c>
      <c r="L134" s="138">
        <v>7320208990</v>
      </c>
      <c r="M134" s="137" t="s">
        <v>626</v>
      </c>
      <c r="N134" s="138">
        <v>10</v>
      </c>
      <c r="O134" s="138" t="s">
        <v>1423</v>
      </c>
      <c r="P134" s="210" t="s">
        <v>1424</v>
      </c>
      <c r="Q134" s="137" t="s">
        <v>600</v>
      </c>
      <c r="R134" s="139"/>
      <c r="S134" s="160" t="s">
        <v>1425</v>
      </c>
    </row>
    <row r="135" spans="1:19" x14ac:dyDescent="0.2">
      <c r="A135" s="313"/>
      <c r="B135" s="132" t="s">
        <v>1426</v>
      </c>
      <c r="C135" s="133" t="s">
        <v>192</v>
      </c>
      <c r="D135" s="200" t="s">
        <v>191</v>
      </c>
      <c r="E135" s="201" t="s">
        <v>1427</v>
      </c>
      <c r="F135" s="427" t="s">
        <v>682</v>
      </c>
      <c r="G135" s="308">
        <v>53.53</v>
      </c>
      <c r="H135" s="308">
        <f t="shared" ref="H135:H198" si="7">ROUND(ROUND(G135*4.704,2),0)</f>
        <v>252</v>
      </c>
      <c r="I135" s="137" t="s">
        <v>2743</v>
      </c>
      <c r="J135" s="137" t="s">
        <v>229</v>
      </c>
      <c r="K135" s="137" t="s">
        <v>3</v>
      </c>
      <c r="L135" s="138">
        <v>8536909599</v>
      </c>
      <c r="M135" s="137" t="s">
        <v>626</v>
      </c>
      <c r="N135" s="138">
        <v>2</v>
      </c>
      <c r="O135" s="138" t="s">
        <v>1428</v>
      </c>
      <c r="P135" s="279"/>
      <c r="Q135" s="137" t="s">
        <v>1118</v>
      </c>
      <c r="R135" s="202"/>
      <c r="S135" s="160" t="s">
        <v>1429</v>
      </c>
    </row>
    <row r="136" spans="1:19" x14ac:dyDescent="0.2">
      <c r="A136" s="313"/>
      <c r="B136" s="211" t="s">
        <v>1430</v>
      </c>
      <c r="C136" s="212"/>
      <c r="D136" s="213" t="s">
        <v>1160</v>
      </c>
      <c r="E136" s="212"/>
      <c r="F136" s="433"/>
      <c r="G136" s="314"/>
      <c r="H136" s="314"/>
      <c r="I136" s="215" t="s">
        <v>1160</v>
      </c>
      <c r="J136" s="215"/>
      <c r="K136" s="215"/>
      <c r="L136" s="215"/>
      <c r="M136" s="215"/>
      <c r="N136" s="215" t="s">
        <v>1160</v>
      </c>
      <c r="O136" s="215" t="s">
        <v>1160</v>
      </c>
      <c r="P136" s="283"/>
      <c r="Q136" s="215"/>
      <c r="R136" s="215"/>
      <c r="S136" s="284"/>
    </row>
    <row r="137" spans="1:19" x14ac:dyDescent="0.2">
      <c r="A137" s="313"/>
      <c r="B137" s="132" t="s">
        <v>1431</v>
      </c>
      <c r="C137" s="133" t="s">
        <v>1432</v>
      </c>
      <c r="D137" s="134" t="s">
        <v>204</v>
      </c>
      <c r="E137" s="135" t="s">
        <v>1433</v>
      </c>
      <c r="F137" s="427" t="s">
        <v>682</v>
      </c>
      <c r="G137" s="308">
        <v>42.52</v>
      </c>
      <c r="H137" s="308">
        <f t="shared" si="7"/>
        <v>200</v>
      </c>
      <c r="I137" s="137" t="s">
        <v>2743</v>
      </c>
      <c r="J137" s="137" t="s">
        <v>229</v>
      </c>
      <c r="K137" s="137" t="s">
        <v>3</v>
      </c>
      <c r="L137" s="138">
        <v>8536909599</v>
      </c>
      <c r="M137" s="137" t="s">
        <v>626</v>
      </c>
      <c r="N137" s="138">
        <v>28</v>
      </c>
      <c r="O137" s="138" t="s">
        <v>1434</v>
      </c>
      <c r="P137" s="285"/>
      <c r="Q137" s="137" t="s">
        <v>1118</v>
      </c>
      <c r="R137" s="209"/>
      <c r="S137" s="160" t="s">
        <v>1435</v>
      </c>
    </row>
    <row r="138" spans="1:19" x14ac:dyDescent="0.2">
      <c r="A138" s="313"/>
      <c r="B138" s="369" t="s">
        <v>1437</v>
      </c>
      <c r="C138" s="375" t="s">
        <v>198</v>
      </c>
      <c r="D138" s="376" t="s">
        <v>197</v>
      </c>
      <c r="E138" s="367" t="s">
        <v>1438</v>
      </c>
      <c r="F138" s="439" t="s">
        <v>682</v>
      </c>
      <c r="G138" s="440">
        <v>5.45</v>
      </c>
      <c r="H138" s="440">
        <f>ROUND(ROUND(G138*4.704*1.28,2),0)</f>
        <v>33</v>
      </c>
      <c r="I138" s="413" t="s">
        <v>2743</v>
      </c>
      <c r="J138" s="413" t="s">
        <v>229</v>
      </c>
      <c r="K138" s="403">
        <v>1</v>
      </c>
      <c r="L138" s="403">
        <v>8536909599</v>
      </c>
      <c r="M138" s="413" t="s">
        <v>626</v>
      </c>
      <c r="N138" s="403">
        <v>3162</v>
      </c>
      <c r="O138" s="403" t="s">
        <v>1439</v>
      </c>
      <c r="P138" s="366"/>
      <c r="Q138" s="413" t="s">
        <v>1118</v>
      </c>
      <c r="R138" s="415"/>
      <c r="S138" s="407">
        <v>8717332019878</v>
      </c>
    </row>
    <row r="139" spans="1:19" x14ac:dyDescent="0.2">
      <c r="A139" s="313"/>
      <c r="B139" s="369" t="s">
        <v>1440</v>
      </c>
      <c r="C139" s="375" t="s">
        <v>200</v>
      </c>
      <c r="D139" s="376" t="s">
        <v>722</v>
      </c>
      <c r="E139" s="367" t="s">
        <v>1441</v>
      </c>
      <c r="F139" s="439" t="s">
        <v>682</v>
      </c>
      <c r="G139" s="440">
        <v>5.1100000000000003</v>
      </c>
      <c r="H139" s="440">
        <f>ROUND(ROUND(G139*4.704*1.37,2),0)</f>
        <v>33</v>
      </c>
      <c r="I139" s="413" t="s">
        <v>2743</v>
      </c>
      <c r="J139" s="413" t="s">
        <v>229</v>
      </c>
      <c r="K139" s="413" t="s">
        <v>3</v>
      </c>
      <c r="L139" s="403">
        <v>8536909599</v>
      </c>
      <c r="M139" s="413" t="s">
        <v>626</v>
      </c>
      <c r="N139" s="403">
        <v>11606</v>
      </c>
      <c r="O139" s="403" t="s">
        <v>1434</v>
      </c>
      <c r="P139" s="366"/>
      <c r="Q139" s="413" t="s">
        <v>1118</v>
      </c>
      <c r="R139" s="415"/>
      <c r="S139" s="407">
        <v>8717332019878</v>
      </c>
    </row>
    <row r="140" spans="1:19" x14ac:dyDescent="0.2">
      <c r="A140" s="313"/>
      <c r="B140" s="132" t="s">
        <v>1442</v>
      </c>
      <c r="C140" s="133" t="s">
        <v>203</v>
      </c>
      <c r="D140" s="134" t="s">
        <v>202</v>
      </c>
      <c r="E140" s="135" t="s">
        <v>1443</v>
      </c>
      <c r="F140" s="427" t="s">
        <v>682</v>
      </c>
      <c r="G140" s="308">
        <v>122.48</v>
      </c>
      <c r="H140" s="308">
        <f t="shared" si="7"/>
        <v>576</v>
      </c>
      <c r="I140" s="137" t="s">
        <v>2743</v>
      </c>
      <c r="J140" s="137" t="s">
        <v>229</v>
      </c>
      <c r="K140" s="137" t="s">
        <v>3</v>
      </c>
      <c r="L140" s="138">
        <v>8536909599</v>
      </c>
      <c r="M140" s="137" t="s">
        <v>626</v>
      </c>
      <c r="N140" s="138">
        <v>38</v>
      </c>
      <c r="O140" s="138" t="s">
        <v>1444</v>
      </c>
      <c r="P140" s="158" t="s">
        <v>1445</v>
      </c>
      <c r="Q140" s="137" t="s">
        <v>1118</v>
      </c>
      <c r="R140" s="209"/>
      <c r="S140" s="160">
        <v>8717332808830</v>
      </c>
    </row>
    <row r="141" spans="1:19" x14ac:dyDescent="0.2">
      <c r="A141" s="313"/>
      <c r="B141" s="132" t="s">
        <v>1446</v>
      </c>
      <c r="C141" s="133" t="s">
        <v>208</v>
      </c>
      <c r="D141" s="134" t="s">
        <v>207</v>
      </c>
      <c r="E141" s="135" t="s">
        <v>1447</v>
      </c>
      <c r="F141" s="427" t="s">
        <v>682</v>
      </c>
      <c r="G141" s="308">
        <v>6.92</v>
      </c>
      <c r="H141" s="308">
        <f t="shared" si="7"/>
        <v>33</v>
      </c>
      <c r="I141" s="137" t="s">
        <v>2743</v>
      </c>
      <c r="J141" s="137" t="s">
        <v>229</v>
      </c>
      <c r="K141" s="137" t="s">
        <v>3</v>
      </c>
      <c r="L141" s="138">
        <v>3926909790</v>
      </c>
      <c r="M141" s="137" t="s">
        <v>626</v>
      </c>
      <c r="N141" s="138">
        <v>944</v>
      </c>
      <c r="O141" s="138" t="s">
        <v>1219</v>
      </c>
      <c r="P141" s="158"/>
      <c r="Q141" s="137" t="s">
        <v>600</v>
      </c>
      <c r="R141" s="209"/>
      <c r="S141" s="160">
        <v>8717332020461</v>
      </c>
    </row>
    <row r="142" spans="1:19" x14ac:dyDescent="0.2">
      <c r="A142" s="313"/>
      <c r="B142" s="132" t="s">
        <v>1448</v>
      </c>
      <c r="C142" s="133" t="s">
        <v>211</v>
      </c>
      <c r="D142" s="134" t="s">
        <v>210</v>
      </c>
      <c r="E142" s="135" t="s">
        <v>1449</v>
      </c>
      <c r="F142" s="427" t="s">
        <v>682</v>
      </c>
      <c r="G142" s="308">
        <v>30.24</v>
      </c>
      <c r="H142" s="308">
        <f t="shared" si="7"/>
        <v>142</v>
      </c>
      <c r="I142" s="137" t="s">
        <v>2743</v>
      </c>
      <c r="J142" s="137" t="s">
        <v>229</v>
      </c>
      <c r="K142" s="138">
        <v>1</v>
      </c>
      <c r="L142" s="138">
        <v>8536909599</v>
      </c>
      <c r="M142" s="137" t="s">
        <v>626</v>
      </c>
      <c r="N142" s="138">
        <v>254</v>
      </c>
      <c r="O142" s="138" t="s">
        <v>1450</v>
      </c>
      <c r="P142" s="158"/>
      <c r="Q142" s="137" t="s">
        <v>1118</v>
      </c>
      <c r="R142" s="209"/>
      <c r="S142" s="160">
        <v>8717332022519</v>
      </c>
    </row>
    <row r="143" spans="1:19" x14ac:dyDescent="0.2">
      <c r="A143" s="313"/>
      <c r="B143" s="132" t="s">
        <v>1451</v>
      </c>
      <c r="C143" s="133" t="s">
        <v>214</v>
      </c>
      <c r="D143" s="134" t="s">
        <v>213</v>
      </c>
      <c r="E143" s="135" t="s">
        <v>1452</v>
      </c>
      <c r="F143" s="427" t="s">
        <v>682</v>
      </c>
      <c r="G143" s="308">
        <v>48.37</v>
      </c>
      <c r="H143" s="308">
        <f t="shared" si="7"/>
        <v>228</v>
      </c>
      <c r="I143" s="137" t="s">
        <v>2743</v>
      </c>
      <c r="J143" s="137" t="s">
        <v>229</v>
      </c>
      <c r="K143" s="137" t="s">
        <v>3</v>
      </c>
      <c r="L143" s="138">
        <v>7326909890</v>
      </c>
      <c r="M143" s="137" t="s">
        <v>666</v>
      </c>
      <c r="N143" s="138">
        <v>39</v>
      </c>
      <c r="O143" s="138" t="s">
        <v>1453</v>
      </c>
      <c r="P143" s="158"/>
      <c r="Q143" s="137" t="s">
        <v>1118</v>
      </c>
      <c r="R143" s="209"/>
      <c r="S143" s="160">
        <v>8717332003266</v>
      </c>
    </row>
    <row r="144" spans="1:19" x14ac:dyDescent="0.2">
      <c r="A144" s="313"/>
      <c r="B144" s="132" t="s">
        <v>1454</v>
      </c>
      <c r="C144" s="133" t="s">
        <v>217</v>
      </c>
      <c r="D144" s="134" t="s">
        <v>216</v>
      </c>
      <c r="E144" s="135" t="s">
        <v>1455</v>
      </c>
      <c r="F144" s="427" t="s">
        <v>682</v>
      </c>
      <c r="G144" s="308">
        <v>26.05</v>
      </c>
      <c r="H144" s="308">
        <f t="shared" si="7"/>
        <v>123</v>
      </c>
      <c r="I144" s="137" t="s">
        <v>2743</v>
      </c>
      <c r="J144" s="137" t="s">
        <v>229</v>
      </c>
      <c r="K144" s="137" t="s">
        <v>3</v>
      </c>
      <c r="L144" s="138">
        <v>3926909790</v>
      </c>
      <c r="M144" s="137" t="s">
        <v>666</v>
      </c>
      <c r="N144" s="138">
        <v>123</v>
      </c>
      <c r="O144" s="138" t="s">
        <v>1456</v>
      </c>
      <c r="P144" s="158" t="s">
        <v>1445</v>
      </c>
      <c r="Q144" s="137" t="s">
        <v>1118</v>
      </c>
      <c r="R144" s="209"/>
      <c r="S144" s="160">
        <v>8717332003310</v>
      </c>
    </row>
    <row r="145" spans="1:19" ht="16.5" x14ac:dyDescent="0.2">
      <c r="A145" s="313"/>
      <c r="B145" s="132" t="s">
        <v>1457</v>
      </c>
      <c r="C145" s="133" t="s">
        <v>219</v>
      </c>
      <c r="D145" s="134" t="s">
        <v>218</v>
      </c>
      <c r="E145" s="135" t="s">
        <v>1458</v>
      </c>
      <c r="F145" s="427" t="s">
        <v>682</v>
      </c>
      <c r="G145" s="308">
        <v>0.53</v>
      </c>
      <c r="H145" s="308">
        <f t="shared" si="7"/>
        <v>2</v>
      </c>
      <c r="I145" s="137" t="s">
        <v>2743</v>
      </c>
      <c r="J145" s="137" t="s">
        <v>229</v>
      </c>
      <c r="K145" s="137" t="s">
        <v>3</v>
      </c>
      <c r="L145" s="138">
        <v>3926909790</v>
      </c>
      <c r="M145" s="137" t="s">
        <v>666</v>
      </c>
      <c r="N145" s="138">
        <v>4597</v>
      </c>
      <c r="O145" s="138" t="s">
        <v>1459</v>
      </c>
      <c r="P145" s="210" t="s">
        <v>1460</v>
      </c>
      <c r="Q145" s="137" t="s">
        <v>600</v>
      </c>
      <c r="R145" s="209"/>
      <c r="S145" s="160">
        <v>8717332003396</v>
      </c>
    </row>
    <row r="146" spans="1:19" ht="16.5" x14ac:dyDescent="0.2">
      <c r="A146" s="313"/>
      <c r="B146" s="132" t="s">
        <v>1461</v>
      </c>
      <c r="C146" s="133" t="s">
        <v>221</v>
      </c>
      <c r="D146" s="134" t="s">
        <v>220</v>
      </c>
      <c r="E146" s="135" t="s">
        <v>1462</v>
      </c>
      <c r="F146" s="427" t="s">
        <v>682</v>
      </c>
      <c r="G146" s="308">
        <v>0.56000000000000005</v>
      </c>
      <c r="H146" s="308">
        <f t="shared" si="7"/>
        <v>3</v>
      </c>
      <c r="I146" s="137" t="s">
        <v>2743</v>
      </c>
      <c r="J146" s="137" t="s">
        <v>229</v>
      </c>
      <c r="K146" s="137" t="s">
        <v>3</v>
      </c>
      <c r="L146" s="138">
        <v>3926909790</v>
      </c>
      <c r="M146" s="137" t="s">
        <v>666</v>
      </c>
      <c r="N146" s="138">
        <v>879</v>
      </c>
      <c r="O146" s="138" t="s">
        <v>1439</v>
      </c>
      <c r="P146" s="210" t="s">
        <v>1460</v>
      </c>
      <c r="Q146" s="137" t="s">
        <v>600</v>
      </c>
      <c r="R146" s="209"/>
      <c r="S146" s="160">
        <v>8717332003402</v>
      </c>
    </row>
    <row r="147" spans="1:19" x14ac:dyDescent="0.2">
      <c r="A147" s="330"/>
      <c r="B147" s="132" t="s">
        <v>1463</v>
      </c>
      <c r="C147" s="133" t="s">
        <v>222</v>
      </c>
      <c r="D147" s="134">
        <v>4998025373</v>
      </c>
      <c r="E147" s="135" t="s">
        <v>1464</v>
      </c>
      <c r="F147" s="427" t="s">
        <v>682</v>
      </c>
      <c r="G147" s="308">
        <v>48.63</v>
      </c>
      <c r="H147" s="308">
        <f t="shared" si="7"/>
        <v>229</v>
      </c>
      <c r="I147" s="137" t="s">
        <v>2743</v>
      </c>
      <c r="J147" s="137" t="s">
        <v>229</v>
      </c>
      <c r="K147" s="137" t="s">
        <v>3</v>
      </c>
      <c r="L147" s="138">
        <v>8531900000</v>
      </c>
      <c r="M147" s="137" t="s">
        <v>666</v>
      </c>
      <c r="N147" s="138">
        <v>15</v>
      </c>
      <c r="O147" s="138" t="s">
        <v>1465</v>
      </c>
      <c r="P147" s="158"/>
      <c r="Q147" s="137" t="s">
        <v>600</v>
      </c>
      <c r="R147" s="209"/>
      <c r="S147" s="160">
        <v>8717332003280</v>
      </c>
    </row>
    <row r="148" spans="1:19" x14ac:dyDescent="0.2">
      <c r="A148" s="313"/>
      <c r="B148" s="132" t="s">
        <v>1466</v>
      </c>
      <c r="C148" s="133" t="s">
        <v>224</v>
      </c>
      <c r="D148" s="134" t="s">
        <v>655</v>
      </c>
      <c r="E148" s="135" t="s">
        <v>1467</v>
      </c>
      <c r="F148" s="427" t="s">
        <v>682</v>
      </c>
      <c r="G148" s="308">
        <v>43.2</v>
      </c>
      <c r="H148" s="308">
        <f t="shared" si="7"/>
        <v>203</v>
      </c>
      <c r="I148" s="137" t="s">
        <v>2743</v>
      </c>
      <c r="J148" s="137" t="s">
        <v>229</v>
      </c>
      <c r="K148" s="137" t="s">
        <v>3</v>
      </c>
      <c r="L148" s="138">
        <v>3926909790</v>
      </c>
      <c r="M148" s="137" t="s">
        <v>666</v>
      </c>
      <c r="N148" s="138">
        <v>33</v>
      </c>
      <c r="O148" s="138" t="s">
        <v>1468</v>
      </c>
      <c r="P148" s="158"/>
      <c r="Q148" s="137" t="s">
        <v>600</v>
      </c>
      <c r="R148" s="209"/>
      <c r="S148" s="160">
        <v>8717332003426</v>
      </c>
    </row>
    <row r="149" spans="1:19" x14ac:dyDescent="0.2">
      <c r="A149" s="313"/>
      <c r="B149" s="132" t="s">
        <v>1469</v>
      </c>
      <c r="C149" s="133" t="s">
        <v>227</v>
      </c>
      <c r="D149" s="134" t="s">
        <v>228</v>
      </c>
      <c r="E149" s="135" t="s">
        <v>1470</v>
      </c>
      <c r="F149" s="427" t="s">
        <v>682</v>
      </c>
      <c r="G149" s="308">
        <v>46.93</v>
      </c>
      <c r="H149" s="308">
        <f t="shared" si="7"/>
        <v>221</v>
      </c>
      <c r="I149" s="137" t="s">
        <v>2743</v>
      </c>
      <c r="J149" s="137" t="s">
        <v>229</v>
      </c>
      <c r="K149" s="138">
        <v>1</v>
      </c>
      <c r="L149" s="138">
        <v>8531900000</v>
      </c>
      <c r="M149" s="137" t="s">
        <v>625</v>
      </c>
      <c r="N149" s="138">
        <v>175</v>
      </c>
      <c r="O149" s="138" t="s">
        <v>1471</v>
      </c>
      <c r="P149" s="158"/>
      <c r="Q149" s="137" t="s">
        <v>1118</v>
      </c>
      <c r="R149" s="209"/>
      <c r="S149" s="160">
        <v>8717332927982</v>
      </c>
    </row>
    <row r="150" spans="1:19" x14ac:dyDescent="0.2">
      <c r="A150" s="313"/>
      <c r="B150" s="132" t="s">
        <v>1472</v>
      </c>
      <c r="C150" s="133" t="s">
        <v>230</v>
      </c>
      <c r="D150" s="134" t="s">
        <v>231</v>
      </c>
      <c r="E150" s="135" t="s">
        <v>1470</v>
      </c>
      <c r="F150" s="427" t="s">
        <v>682</v>
      </c>
      <c r="G150" s="308">
        <v>15.63</v>
      </c>
      <c r="H150" s="308">
        <f t="shared" si="7"/>
        <v>74</v>
      </c>
      <c r="I150" s="137" t="s">
        <v>2743</v>
      </c>
      <c r="J150" s="137" t="s">
        <v>229</v>
      </c>
      <c r="K150" s="137" t="s">
        <v>3</v>
      </c>
      <c r="L150" s="138">
        <v>8531900000</v>
      </c>
      <c r="M150" s="137" t="s">
        <v>625</v>
      </c>
      <c r="N150" s="138">
        <v>1155</v>
      </c>
      <c r="O150" s="138" t="s">
        <v>1473</v>
      </c>
      <c r="P150" s="158"/>
      <c r="Q150" s="137" t="s">
        <v>1118</v>
      </c>
      <c r="R150" s="209"/>
      <c r="S150" s="160">
        <v>8717332926756</v>
      </c>
    </row>
    <row r="151" spans="1:19" x14ac:dyDescent="0.2">
      <c r="A151" s="313"/>
      <c r="B151" s="132" t="s">
        <v>1474</v>
      </c>
      <c r="C151" s="133" t="s">
        <v>849</v>
      </c>
      <c r="D151" s="134" t="s">
        <v>848</v>
      </c>
      <c r="E151" s="135" t="s">
        <v>1475</v>
      </c>
      <c r="F151" s="427" t="s">
        <v>682</v>
      </c>
      <c r="G151" s="308">
        <v>24.8</v>
      </c>
      <c r="H151" s="308">
        <f t="shared" si="7"/>
        <v>117</v>
      </c>
      <c r="I151" s="137" t="s">
        <v>2743</v>
      </c>
      <c r="J151" s="137" t="s">
        <v>229</v>
      </c>
      <c r="K151" s="137" t="s">
        <v>3</v>
      </c>
      <c r="L151" s="138">
        <v>3926909790</v>
      </c>
      <c r="M151" s="137" t="s">
        <v>666</v>
      </c>
      <c r="N151" s="138">
        <v>84</v>
      </c>
      <c r="O151" s="138" t="s">
        <v>1434</v>
      </c>
      <c r="P151" s="158"/>
      <c r="Q151" s="137" t="s">
        <v>600</v>
      </c>
      <c r="R151" s="209"/>
      <c r="S151" s="160">
        <v>8717332018994</v>
      </c>
    </row>
    <row r="152" spans="1:19" ht="16.5" x14ac:dyDescent="0.2">
      <c r="A152" s="330"/>
      <c r="B152" s="132" t="s">
        <v>1476</v>
      </c>
      <c r="C152" s="133" t="s">
        <v>1477</v>
      </c>
      <c r="D152" s="134" t="s">
        <v>1478</v>
      </c>
      <c r="E152" s="135" t="s">
        <v>1479</v>
      </c>
      <c r="F152" s="427" t="s">
        <v>682</v>
      </c>
      <c r="G152" s="308">
        <v>425.68</v>
      </c>
      <c r="H152" s="308">
        <f t="shared" si="7"/>
        <v>2002</v>
      </c>
      <c r="I152" s="137" t="s">
        <v>2743</v>
      </c>
      <c r="J152" s="137" t="s">
        <v>229</v>
      </c>
      <c r="K152" s="137" t="s">
        <v>229</v>
      </c>
      <c r="L152" s="138" t="s">
        <v>2622</v>
      </c>
      <c r="M152" s="137" t="s">
        <v>626</v>
      </c>
      <c r="N152" s="138">
        <v>0</v>
      </c>
      <c r="O152" s="138" t="s">
        <v>1480</v>
      </c>
      <c r="P152" s="158" t="s">
        <v>1481</v>
      </c>
      <c r="Q152" s="137" t="s">
        <v>600</v>
      </c>
      <c r="R152" s="209" t="s">
        <v>1482</v>
      </c>
      <c r="S152" s="160">
        <v>8717332822423</v>
      </c>
    </row>
    <row r="153" spans="1:19" ht="13.5" thickBot="1" x14ac:dyDescent="0.25">
      <c r="A153" s="330"/>
      <c r="B153" s="132" t="s">
        <v>1483</v>
      </c>
      <c r="C153" s="132" t="s">
        <v>1484</v>
      </c>
      <c r="D153" s="134" t="s">
        <v>1485</v>
      </c>
      <c r="E153" s="156" t="s">
        <v>1486</v>
      </c>
      <c r="F153" s="427" t="s">
        <v>682</v>
      </c>
      <c r="G153" s="308">
        <v>10.16</v>
      </c>
      <c r="H153" s="308">
        <f t="shared" si="7"/>
        <v>48</v>
      </c>
      <c r="I153" s="137" t="s">
        <v>2743</v>
      </c>
      <c r="J153" s="137" t="s">
        <v>229</v>
      </c>
      <c r="K153" s="137" t="s">
        <v>229</v>
      </c>
      <c r="L153" s="138" t="s">
        <v>2622</v>
      </c>
      <c r="M153" s="171" t="s">
        <v>626</v>
      </c>
      <c r="N153" s="138">
        <v>0</v>
      </c>
      <c r="O153" s="138" t="s">
        <v>1487</v>
      </c>
      <c r="P153" s="158"/>
      <c r="Q153" s="137" t="s">
        <v>600</v>
      </c>
      <c r="R153" s="209" t="s">
        <v>1482</v>
      </c>
      <c r="S153" s="160">
        <v>8717332808199</v>
      </c>
    </row>
    <row r="154" spans="1:19" ht="13.5" thickBot="1" x14ac:dyDescent="0.25">
      <c r="A154" s="313"/>
      <c r="B154" s="392" t="s">
        <v>1488</v>
      </c>
      <c r="C154" s="430"/>
      <c r="D154" s="393" t="s">
        <v>1160</v>
      </c>
      <c r="E154" s="393"/>
      <c r="F154" s="394"/>
      <c r="G154" s="394"/>
      <c r="H154" s="394"/>
      <c r="I154" s="396" t="s">
        <v>1160</v>
      </c>
      <c r="J154" s="396"/>
      <c r="K154" s="396"/>
      <c r="L154" s="396"/>
      <c r="M154" s="396"/>
      <c r="N154" s="396" t="s">
        <v>1160</v>
      </c>
      <c r="O154" s="396" t="s">
        <v>1160</v>
      </c>
      <c r="P154" s="393"/>
      <c r="Q154" s="397"/>
      <c r="R154" s="397"/>
      <c r="S154" s="398"/>
    </row>
    <row r="155" spans="1:19" x14ac:dyDescent="0.2">
      <c r="A155" s="313"/>
      <c r="B155" s="147" t="s">
        <v>1489</v>
      </c>
      <c r="C155" s="148"/>
      <c r="D155" s="149" t="s">
        <v>1160</v>
      </c>
      <c r="E155" s="148"/>
      <c r="F155" s="150"/>
      <c r="G155" s="314"/>
      <c r="H155" s="314"/>
      <c r="I155" s="151" t="s">
        <v>1160</v>
      </c>
      <c r="J155" s="151"/>
      <c r="K155" s="151"/>
      <c r="L155" s="151"/>
      <c r="M155" s="151"/>
      <c r="N155" s="151" t="s">
        <v>1160</v>
      </c>
      <c r="O155" s="151" t="s">
        <v>1160</v>
      </c>
      <c r="P155" s="257"/>
      <c r="Q155" s="151"/>
      <c r="R155" s="151"/>
      <c r="S155" s="286"/>
    </row>
    <row r="156" spans="1:19" x14ac:dyDescent="0.2">
      <c r="A156" s="313"/>
      <c r="B156" s="216" t="s">
        <v>1490</v>
      </c>
      <c r="C156" s="132" t="s">
        <v>565</v>
      </c>
      <c r="D156" s="134" t="s">
        <v>1023</v>
      </c>
      <c r="E156" s="135" t="s">
        <v>1491</v>
      </c>
      <c r="F156" s="427" t="s">
        <v>682</v>
      </c>
      <c r="G156" s="308">
        <v>40.119999999999997</v>
      </c>
      <c r="H156" s="308">
        <f t="shared" si="7"/>
        <v>189</v>
      </c>
      <c r="I156" s="125" t="s">
        <v>2718</v>
      </c>
      <c r="J156" s="137" t="s">
        <v>229</v>
      </c>
      <c r="K156" s="137" t="s">
        <v>3</v>
      </c>
      <c r="L156" s="138">
        <v>8531103000</v>
      </c>
      <c r="M156" s="137" t="s">
        <v>626</v>
      </c>
      <c r="N156" s="138">
        <v>690</v>
      </c>
      <c r="O156" s="138" t="s">
        <v>1492</v>
      </c>
      <c r="P156" s="135"/>
      <c r="Q156" s="137" t="s">
        <v>1118</v>
      </c>
      <c r="R156" s="131"/>
      <c r="S156" s="160">
        <v>8717332253180</v>
      </c>
    </row>
    <row r="157" spans="1:19" x14ac:dyDescent="0.2">
      <c r="A157" s="313"/>
      <c r="B157" s="216" t="s">
        <v>1493</v>
      </c>
      <c r="C157" s="132" t="s">
        <v>567</v>
      </c>
      <c r="D157" s="134" t="s">
        <v>1024</v>
      </c>
      <c r="E157" s="135" t="s">
        <v>1494</v>
      </c>
      <c r="F157" s="427" t="s">
        <v>682</v>
      </c>
      <c r="G157" s="308">
        <v>176.63</v>
      </c>
      <c r="H157" s="308">
        <f t="shared" si="7"/>
        <v>831</v>
      </c>
      <c r="I157" s="125" t="s">
        <v>2718</v>
      </c>
      <c r="J157" s="137" t="s">
        <v>229</v>
      </c>
      <c r="K157" s="137" t="s">
        <v>3</v>
      </c>
      <c r="L157" s="138">
        <v>8531103000</v>
      </c>
      <c r="M157" s="137" t="s">
        <v>626</v>
      </c>
      <c r="N157" s="138">
        <v>23</v>
      </c>
      <c r="O157" s="138" t="s">
        <v>1219</v>
      </c>
      <c r="P157" s="135"/>
      <c r="Q157" s="137" t="s">
        <v>1118</v>
      </c>
      <c r="R157" s="131"/>
      <c r="S157" s="160">
        <v>8717332253173</v>
      </c>
    </row>
    <row r="158" spans="1:19" x14ac:dyDescent="0.2">
      <c r="A158" s="313"/>
      <c r="B158" s="216" t="s">
        <v>1495</v>
      </c>
      <c r="C158" s="132" t="s">
        <v>569</v>
      </c>
      <c r="D158" s="134" t="s">
        <v>1025</v>
      </c>
      <c r="E158" s="135" t="s">
        <v>1496</v>
      </c>
      <c r="F158" s="427" t="s">
        <v>682</v>
      </c>
      <c r="G158" s="308">
        <v>69.11</v>
      </c>
      <c r="H158" s="308">
        <f t="shared" si="7"/>
        <v>325</v>
      </c>
      <c r="I158" s="125" t="s">
        <v>2718</v>
      </c>
      <c r="J158" s="137" t="s">
        <v>229</v>
      </c>
      <c r="K158" s="137" t="s">
        <v>3</v>
      </c>
      <c r="L158" s="138">
        <v>8531103000</v>
      </c>
      <c r="M158" s="137" t="s">
        <v>626</v>
      </c>
      <c r="N158" s="138">
        <v>113</v>
      </c>
      <c r="O158" s="138" t="s">
        <v>1434</v>
      </c>
      <c r="P158" s="135"/>
      <c r="Q158" s="137" t="s">
        <v>1118</v>
      </c>
      <c r="R158" s="131"/>
      <c r="S158" s="160">
        <v>8717332253210</v>
      </c>
    </row>
    <row r="159" spans="1:19" x14ac:dyDescent="0.2">
      <c r="A159" s="313"/>
      <c r="B159" s="216" t="s">
        <v>1497</v>
      </c>
      <c r="C159" s="132" t="s">
        <v>571</v>
      </c>
      <c r="D159" s="134" t="s">
        <v>1026</v>
      </c>
      <c r="E159" s="135" t="s">
        <v>1498</v>
      </c>
      <c r="F159" s="427" t="s">
        <v>682</v>
      </c>
      <c r="G159" s="308">
        <v>30.67</v>
      </c>
      <c r="H159" s="308">
        <f t="shared" si="7"/>
        <v>144</v>
      </c>
      <c r="I159" s="125" t="s">
        <v>2718</v>
      </c>
      <c r="J159" s="137" t="s">
        <v>229</v>
      </c>
      <c r="K159" s="137" t="s">
        <v>3</v>
      </c>
      <c r="L159" s="138">
        <v>8531103000</v>
      </c>
      <c r="M159" s="137" t="s">
        <v>626</v>
      </c>
      <c r="N159" s="138">
        <v>134</v>
      </c>
      <c r="O159" s="138" t="s">
        <v>1499</v>
      </c>
      <c r="P159" s="135"/>
      <c r="Q159" s="137" t="s">
        <v>1118</v>
      </c>
      <c r="R159" s="131"/>
      <c r="S159" s="160">
        <v>8717332253166</v>
      </c>
    </row>
    <row r="160" spans="1:19" x14ac:dyDescent="0.2">
      <c r="A160" s="313"/>
      <c r="B160" s="216" t="s">
        <v>1500</v>
      </c>
      <c r="C160" s="132" t="s">
        <v>1501</v>
      </c>
      <c r="D160" s="134" t="s">
        <v>1502</v>
      </c>
      <c r="E160" s="135" t="s">
        <v>1503</v>
      </c>
      <c r="F160" s="427" t="s">
        <v>682</v>
      </c>
      <c r="G160" s="308">
        <v>60.04</v>
      </c>
      <c r="H160" s="308">
        <f t="shared" si="7"/>
        <v>282</v>
      </c>
      <c r="I160" s="125" t="s">
        <v>2718</v>
      </c>
      <c r="J160" s="137" t="s">
        <v>229</v>
      </c>
      <c r="K160" s="137" t="s">
        <v>3</v>
      </c>
      <c r="L160" s="138">
        <v>8531103000</v>
      </c>
      <c r="M160" s="137" t="s">
        <v>626</v>
      </c>
      <c r="N160" s="138">
        <v>2</v>
      </c>
      <c r="O160" s="138" t="s">
        <v>1434</v>
      </c>
      <c r="P160" s="135"/>
      <c r="Q160" s="137" t="s">
        <v>1118</v>
      </c>
      <c r="R160" s="131"/>
      <c r="S160" s="160">
        <v>8717332253203</v>
      </c>
    </row>
    <row r="161" spans="1:19" x14ac:dyDescent="0.2">
      <c r="A161" s="313"/>
      <c r="B161" s="216" t="s">
        <v>1504</v>
      </c>
      <c r="C161" s="132" t="s">
        <v>573</v>
      </c>
      <c r="D161" s="134" t="s">
        <v>572</v>
      </c>
      <c r="E161" s="135" t="s">
        <v>1505</v>
      </c>
      <c r="F161" s="427" t="s">
        <v>682</v>
      </c>
      <c r="G161" s="308">
        <v>40.119999999999997</v>
      </c>
      <c r="H161" s="308">
        <f t="shared" si="7"/>
        <v>189</v>
      </c>
      <c r="I161" s="125" t="s">
        <v>2718</v>
      </c>
      <c r="J161" s="137" t="s">
        <v>229</v>
      </c>
      <c r="K161" s="137" t="s">
        <v>3</v>
      </c>
      <c r="L161" s="138">
        <v>8531900000</v>
      </c>
      <c r="M161" s="137" t="s">
        <v>626</v>
      </c>
      <c r="N161" s="138">
        <v>31</v>
      </c>
      <c r="O161" s="138" t="s">
        <v>1434</v>
      </c>
      <c r="P161" s="135"/>
      <c r="Q161" s="137" t="s">
        <v>1118</v>
      </c>
      <c r="R161" s="131"/>
      <c r="S161" s="160">
        <v>800549091664</v>
      </c>
    </row>
    <row r="162" spans="1:19" x14ac:dyDescent="0.2">
      <c r="A162" s="313"/>
      <c r="B162" s="216" t="s">
        <v>1506</v>
      </c>
      <c r="C162" s="132" t="s">
        <v>575</v>
      </c>
      <c r="D162" s="134" t="s">
        <v>574</v>
      </c>
      <c r="E162" s="135" t="s">
        <v>1507</v>
      </c>
      <c r="F162" s="427" t="s">
        <v>682</v>
      </c>
      <c r="G162" s="308">
        <v>176.63</v>
      </c>
      <c r="H162" s="308">
        <f t="shared" si="7"/>
        <v>831</v>
      </c>
      <c r="I162" s="125" t="s">
        <v>2718</v>
      </c>
      <c r="J162" s="137" t="s">
        <v>229</v>
      </c>
      <c r="K162" s="137" t="s">
        <v>3</v>
      </c>
      <c r="L162" s="138">
        <v>8531103000</v>
      </c>
      <c r="M162" s="137" t="s">
        <v>626</v>
      </c>
      <c r="N162" s="138">
        <v>2</v>
      </c>
      <c r="O162" s="138" t="s">
        <v>1434</v>
      </c>
      <c r="P162" s="135"/>
      <c r="Q162" s="137" t="s">
        <v>1118</v>
      </c>
      <c r="R162" s="131"/>
      <c r="S162" s="160">
        <v>800549091718</v>
      </c>
    </row>
    <row r="163" spans="1:19" x14ac:dyDescent="0.2">
      <c r="A163" s="313"/>
      <c r="B163" s="216" t="s">
        <v>1508</v>
      </c>
      <c r="C163" s="132" t="s">
        <v>577</v>
      </c>
      <c r="D163" s="134" t="s">
        <v>576</v>
      </c>
      <c r="E163" s="135" t="s">
        <v>1509</v>
      </c>
      <c r="F163" s="427" t="s">
        <v>682</v>
      </c>
      <c r="G163" s="308">
        <v>69.11</v>
      </c>
      <c r="H163" s="308">
        <f t="shared" si="7"/>
        <v>325</v>
      </c>
      <c r="I163" s="125" t="s">
        <v>2718</v>
      </c>
      <c r="J163" s="137" t="s">
        <v>229</v>
      </c>
      <c r="K163" s="137" t="s">
        <v>3</v>
      </c>
      <c r="L163" s="138">
        <v>8531103000</v>
      </c>
      <c r="M163" s="137" t="s">
        <v>626</v>
      </c>
      <c r="N163" s="138">
        <v>4</v>
      </c>
      <c r="O163" s="138" t="s">
        <v>1510</v>
      </c>
      <c r="P163" s="135"/>
      <c r="Q163" s="137" t="s">
        <v>1118</v>
      </c>
      <c r="R163" s="131"/>
      <c r="S163" s="160">
        <v>800549091701</v>
      </c>
    </row>
    <row r="164" spans="1:19" x14ac:dyDescent="0.2">
      <c r="A164" s="313"/>
      <c r="B164" s="216" t="s">
        <v>1511</v>
      </c>
      <c r="C164" s="132" t="s">
        <v>579</v>
      </c>
      <c r="D164" s="134" t="s">
        <v>578</v>
      </c>
      <c r="E164" s="135" t="s">
        <v>1512</v>
      </c>
      <c r="F164" s="427" t="s">
        <v>682</v>
      </c>
      <c r="G164" s="308">
        <v>30.67</v>
      </c>
      <c r="H164" s="308">
        <f t="shared" si="7"/>
        <v>144</v>
      </c>
      <c r="I164" s="125" t="s">
        <v>2718</v>
      </c>
      <c r="J164" s="137" t="s">
        <v>229</v>
      </c>
      <c r="K164" s="137" t="s">
        <v>3</v>
      </c>
      <c r="L164" s="138">
        <v>8531103000</v>
      </c>
      <c r="M164" s="137" t="s">
        <v>626</v>
      </c>
      <c r="N164" s="138">
        <v>4</v>
      </c>
      <c r="O164" s="138" t="s">
        <v>1513</v>
      </c>
      <c r="P164" s="135"/>
      <c r="Q164" s="137" t="s">
        <v>1118</v>
      </c>
      <c r="R164" s="131"/>
      <c r="S164" s="160">
        <v>800549091695</v>
      </c>
    </row>
    <row r="165" spans="1:19" x14ac:dyDescent="0.2">
      <c r="A165" s="313"/>
      <c r="B165" s="217" t="s">
        <v>1514</v>
      </c>
      <c r="C165" s="132" t="s">
        <v>1515</v>
      </c>
      <c r="D165" s="218" t="s">
        <v>1516</v>
      </c>
      <c r="E165" s="157" t="s">
        <v>1517</v>
      </c>
      <c r="F165" s="427" t="s">
        <v>682</v>
      </c>
      <c r="G165" s="308">
        <v>33.549999999999997</v>
      </c>
      <c r="H165" s="308">
        <f t="shared" si="7"/>
        <v>158</v>
      </c>
      <c r="I165" s="159" t="s">
        <v>2743</v>
      </c>
      <c r="J165" s="159" t="s">
        <v>229</v>
      </c>
      <c r="K165" s="208" t="s">
        <v>3</v>
      </c>
      <c r="L165" s="138">
        <v>8537109199</v>
      </c>
      <c r="M165" s="208" t="s">
        <v>626</v>
      </c>
      <c r="N165" s="219">
        <v>24</v>
      </c>
      <c r="O165" s="219" t="s">
        <v>1417</v>
      </c>
      <c r="P165" s="156"/>
      <c r="Q165" s="137" t="s">
        <v>1118</v>
      </c>
      <c r="R165" s="220"/>
      <c r="S165" s="160">
        <v>800549189309</v>
      </c>
    </row>
    <row r="166" spans="1:19" x14ac:dyDescent="0.2">
      <c r="A166" s="313"/>
      <c r="B166" s="216">
        <v>705000083620</v>
      </c>
      <c r="C166" s="132" t="s">
        <v>1518</v>
      </c>
      <c r="D166" s="134" t="s">
        <v>1519</v>
      </c>
      <c r="E166" s="132" t="s">
        <v>1520</v>
      </c>
      <c r="F166" s="427" t="s">
        <v>682</v>
      </c>
      <c r="G166" s="308">
        <v>147.57</v>
      </c>
      <c r="H166" s="308">
        <f t="shared" si="7"/>
        <v>694</v>
      </c>
      <c r="I166" s="125" t="s">
        <v>2718</v>
      </c>
      <c r="J166" s="159" t="s">
        <v>229</v>
      </c>
      <c r="K166" s="137" t="s">
        <v>3</v>
      </c>
      <c r="L166" s="138">
        <v>8536501999</v>
      </c>
      <c r="M166" s="137" t="s">
        <v>626</v>
      </c>
      <c r="N166" s="138">
        <v>3</v>
      </c>
      <c r="O166" s="138" t="s">
        <v>1521</v>
      </c>
      <c r="P166" s="135"/>
      <c r="Q166" s="171" t="s">
        <v>1118</v>
      </c>
      <c r="R166" s="131"/>
      <c r="S166" s="160">
        <v>8717332361120</v>
      </c>
    </row>
    <row r="167" spans="1:19" x14ac:dyDescent="0.2">
      <c r="A167" s="313"/>
      <c r="B167" s="147" t="s">
        <v>1371</v>
      </c>
      <c r="C167" s="148"/>
      <c r="D167" s="149" t="s">
        <v>1160</v>
      </c>
      <c r="E167" s="148"/>
      <c r="F167" s="150"/>
      <c r="G167" s="314"/>
      <c r="H167" s="314"/>
      <c r="I167" s="151" t="s">
        <v>1160</v>
      </c>
      <c r="J167" s="151"/>
      <c r="K167" s="151"/>
      <c r="L167" s="151"/>
      <c r="M167" s="151"/>
      <c r="N167" s="151" t="s">
        <v>1160</v>
      </c>
      <c r="O167" s="151" t="s">
        <v>1160</v>
      </c>
      <c r="P167" s="257"/>
      <c r="Q167" s="151"/>
      <c r="R167" s="154"/>
      <c r="S167" s="280"/>
    </row>
    <row r="168" spans="1:19" x14ac:dyDescent="0.2">
      <c r="A168" s="313"/>
      <c r="B168" s="132" t="s">
        <v>1522</v>
      </c>
      <c r="C168" s="133" t="s">
        <v>1523</v>
      </c>
      <c r="D168" s="134" t="s">
        <v>1524</v>
      </c>
      <c r="E168" s="135" t="s">
        <v>1525</v>
      </c>
      <c r="F168" s="427" t="s">
        <v>682</v>
      </c>
      <c r="G168" s="308">
        <v>62.18</v>
      </c>
      <c r="H168" s="308">
        <f t="shared" si="7"/>
        <v>292</v>
      </c>
      <c r="I168" s="137" t="s">
        <v>2743</v>
      </c>
      <c r="J168" s="137" t="s">
        <v>229</v>
      </c>
      <c r="K168" s="137" t="s">
        <v>3</v>
      </c>
      <c r="L168" s="138">
        <v>8536909599</v>
      </c>
      <c r="M168" s="137" t="s">
        <v>626</v>
      </c>
      <c r="N168" s="138">
        <v>40</v>
      </c>
      <c r="O168" s="138" t="s">
        <v>1526</v>
      </c>
      <c r="P168" s="287"/>
      <c r="Q168" s="137" t="s">
        <v>1118</v>
      </c>
      <c r="R168" s="209"/>
      <c r="S168" s="160">
        <v>8717332251490</v>
      </c>
    </row>
    <row r="169" spans="1:19" x14ac:dyDescent="0.2">
      <c r="A169" s="313"/>
      <c r="B169" s="132" t="s">
        <v>1527</v>
      </c>
      <c r="C169" s="133" t="s">
        <v>1528</v>
      </c>
      <c r="D169" s="134" t="s">
        <v>1529</v>
      </c>
      <c r="E169" s="135" t="s">
        <v>1530</v>
      </c>
      <c r="F169" s="427" t="s">
        <v>682</v>
      </c>
      <c r="G169" s="308">
        <v>76</v>
      </c>
      <c r="H169" s="308">
        <f t="shared" si="7"/>
        <v>358</v>
      </c>
      <c r="I169" s="137" t="s">
        <v>2743</v>
      </c>
      <c r="J169" s="137" t="s">
        <v>229</v>
      </c>
      <c r="K169" s="137" t="s">
        <v>3</v>
      </c>
      <c r="L169" s="138">
        <v>8536909599</v>
      </c>
      <c r="M169" s="137" t="s">
        <v>626</v>
      </c>
      <c r="N169" s="138">
        <v>7</v>
      </c>
      <c r="O169" s="138" t="s">
        <v>1408</v>
      </c>
      <c r="P169" s="287"/>
      <c r="Q169" s="137" t="s">
        <v>1118</v>
      </c>
      <c r="R169" s="209"/>
      <c r="S169" s="160">
        <v>8717332256228</v>
      </c>
    </row>
    <row r="170" spans="1:19" x14ac:dyDescent="0.2">
      <c r="A170" s="313"/>
      <c r="B170" s="132" t="s">
        <v>1531</v>
      </c>
      <c r="C170" s="133" t="s">
        <v>1532</v>
      </c>
      <c r="D170" s="134" t="s">
        <v>1533</v>
      </c>
      <c r="E170" s="135" t="s">
        <v>1534</v>
      </c>
      <c r="F170" s="427" t="s">
        <v>682</v>
      </c>
      <c r="G170" s="308">
        <v>310.93</v>
      </c>
      <c r="H170" s="308">
        <f t="shared" si="7"/>
        <v>1463</v>
      </c>
      <c r="I170" s="125" t="s">
        <v>2718</v>
      </c>
      <c r="J170" s="137" t="s">
        <v>229</v>
      </c>
      <c r="K170" s="138">
        <v>1</v>
      </c>
      <c r="L170" s="138">
        <v>8531103000</v>
      </c>
      <c r="M170" s="137" t="s">
        <v>626</v>
      </c>
      <c r="N170" s="138">
        <v>75</v>
      </c>
      <c r="O170" s="138" t="s">
        <v>1536</v>
      </c>
      <c r="P170" s="287"/>
      <c r="Q170" s="137" t="s">
        <v>1118</v>
      </c>
      <c r="R170" s="209"/>
      <c r="S170" s="160">
        <v>8717332251445</v>
      </c>
    </row>
    <row r="171" spans="1:19" x14ac:dyDescent="0.2">
      <c r="A171" s="313"/>
      <c r="B171" s="132" t="s">
        <v>1537</v>
      </c>
      <c r="C171" s="133" t="s">
        <v>1538</v>
      </c>
      <c r="D171" s="134" t="s">
        <v>1539</v>
      </c>
      <c r="E171" s="135" t="s">
        <v>1540</v>
      </c>
      <c r="F171" s="427" t="s">
        <v>682</v>
      </c>
      <c r="G171" s="308">
        <v>449.12</v>
      </c>
      <c r="H171" s="308">
        <f t="shared" si="7"/>
        <v>2113</v>
      </c>
      <c r="I171" s="125" t="s">
        <v>2718</v>
      </c>
      <c r="J171" s="137" t="s">
        <v>229</v>
      </c>
      <c r="K171" s="137" t="s">
        <v>3</v>
      </c>
      <c r="L171" s="138">
        <v>8531103000</v>
      </c>
      <c r="M171" s="137" t="s">
        <v>626</v>
      </c>
      <c r="N171" s="138">
        <v>10</v>
      </c>
      <c r="O171" s="138" t="s">
        <v>1541</v>
      </c>
      <c r="P171" s="287"/>
      <c r="Q171" s="137" t="s">
        <v>1118</v>
      </c>
      <c r="R171" s="209"/>
      <c r="S171" s="160">
        <v>8717332251469</v>
      </c>
    </row>
    <row r="172" spans="1:19" x14ac:dyDescent="0.2">
      <c r="A172" s="313"/>
      <c r="B172" s="132" t="s">
        <v>1542</v>
      </c>
      <c r="C172" s="133" t="s">
        <v>1543</v>
      </c>
      <c r="D172" s="134" t="s">
        <v>1544</v>
      </c>
      <c r="E172" s="135" t="s">
        <v>1545</v>
      </c>
      <c r="F172" s="427" t="s">
        <v>682</v>
      </c>
      <c r="G172" s="308">
        <v>324.75</v>
      </c>
      <c r="H172" s="308">
        <f t="shared" si="7"/>
        <v>1528</v>
      </c>
      <c r="I172" s="125" t="s">
        <v>2718</v>
      </c>
      <c r="J172" s="137" t="s">
        <v>229</v>
      </c>
      <c r="K172" s="137" t="s">
        <v>3</v>
      </c>
      <c r="L172" s="138">
        <v>8531103000</v>
      </c>
      <c r="M172" s="137" t="s">
        <v>626</v>
      </c>
      <c r="N172" s="138">
        <v>10</v>
      </c>
      <c r="O172" s="138" t="s">
        <v>1546</v>
      </c>
      <c r="P172" s="287"/>
      <c r="Q172" s="137" t="s">
        <v>1118</v>
      </c>
      <c r="R172" s="209"/>
      <c r="S172" s="160">
        <v>8717332251476</v>
      </c>
    </row>
    <row r="173" spans="1:19" x14ac:dyDescent="0.2">
      <c r="A173" s="313"/>
      <c r="B173" s="132" t="s">
        <v>1547</v>
      </c>
      <c r="C173" s="133" t="s">
        <v>1548</v>
      </c>
      <c r="D173" s="134" t="s">
        <v>1549</v>
      </c>
      <c r="E173" s="135" t="s">
        <v>1550</v>
      </c>
      <c r="F173" s="427" t="s">
        <v>682</v>
      </c>
      <c r="G173" s="308">
        <v>462.94</v>
      </c>
      <c r="H173" s="308">
        <f t="shared" si="7"/>
        <v>2178</v>
      </c>
      <c r="I173" s="125" t="s">
        <v>2718</v>
      </c>
      <c r="J173" s="137" t="s">
        <v>229</v>
      </c>
      <c r="K173" s="137" t="s">
        <v>3</v>
      </c>
      <c r="L173" s="138">
        <v>8531103000</v>
      </c>
      <c r="M173" s="137" t="s">
        <v>626</v>
      </c>
      <c r="N173" s="138">
        <v>1</v>
      </c>
      <c r="O173" s="138" t="s">
        <v>1551</v>
      </c>
      <c r="P173" s="287"/>
      <c r="Q173" s="137" t="s">
        <v>1118</v>
      </c>
      <c r="R173" s="209"/>
      <c r="S173" s="160">
        <v>8717332251483</v>
      </c>
    </row>
    <row r="174" spans="1:19" x14ac:dyDescent="0.2">
      <c r="A174" s="313"/>
      <c r="B174" s="147" t="s">
        <v>1552</v>
      </c>
      <c r="C174" s="148"/>
      <c r="D174" s="149" t="s">
        <v>1160</v>
      </c>
      <c r="E174" s="148"/>
      <c r="F174" s="150"/>
      <c r="G174" s="314"/>
      <c r="H174" s="314"/>
      <c r="I174" s="151" t="s">
        <v>1160</v>
      </c>
      <c r="J174" s="151"/>
      <c r="K174" s="151"/>
      <c r="L174" s="151"/>
      <c r="M174" s="151"/>
      <c r="N174" s="151" t="s">
        <v>1160</v>
      </c>
      <c r="O174" s="151" t="s">
        <v>1160</v>
      </c>
      <c r="P174" s="257"/>
      <c r="Q174" s="151"/>
      <c r="R174" s="154"/>
      <c r="S174" s="280"/>
    </row>
    <row r="175" spans="1:19" s="323" customFormat="1" x14ac:dyDescent="0.2">
      <c r="A175" s="313"/>
      <c r="B175" s="132" t="s">
        <v>1553</v>
      </c>
      <c r="C175" s="221" t="s">
        <v>676</v>
      </c>
      <c r="D175" s="158" t="s">
        <v>256</v>
      </c>
      <c r="E175" s="222" t="s">
        <v>1554</v>
      </c>
      <c r="F175" s="427" t="s">
        <v>682</v>
      </c>
      <c r="G175" s="308">
        <v>8616.02</v>
      </c>
      <c r="H175" s="308">
        <f t="shared" si="7"/>
        <v>40530</v>
      </c>
      <c r="I175" s="223" t="s">
        <v>2743</v>
      </c>
      <c r="J175" s="223" t="s">
        <v>229</v>
      </c>
      <c r="K175" s="137" t="s">
        <v>3</v>
      </c>
      <c r="L175" s="138">
        <v>8531103000</v>
      </c>
      <c r="M175" s="224" t="s">
        <v>667</v>
      </c>
      <c r="N175" s="209">
        <v>3</v>
      </c>
      <c r="O175" s="209" t="s">
        <v>1555</v>
      </c>
      <c r="P175" s="288"/>
      <c r="Q175" s="209" t="s">
        <v>1118</v>
      </c>
      <c r="R175" s="209"/>
      <c r="S175" s="160">
        <v>8717332906369</v>
      </c>
    </row>
    <row r="176" spans="1:19" x14ac:dyDescent="0.2">
      <c r="A176" s="316"/>
      <c r="B176" s="132">
        <v>705000332582</v>
      </c>
      <c r="C176" s="133" t="s">
        <v>731</v>
      </c>
      <c r="D176" s="134" t="s">
        <v>730</v>
      </c>
      <c r="E176" s="225" t="s">
        <v>1556</v>
      </c>
      <c r="F176" s="427" t="s">
        <v>682</v>
      </c>
      <c r="G176" s="308">
        <v>558.24</v>
      </c>
      <c r="H176" s="308">
        <f t="shared" si="7"/>
        <v>2626</v>
      </c>
      <c r="I176" s="223" t="s">
        <v>2743</v>
      </c>
      <c r="J176" s="223" t="s">
        <v>229</v>
      </c>
      <c r="K176" s="137" t="s">
        <v>3</v>
      </c>
      <c r="L176" s="138">
        <v>85311030000</v>
      </c>
      <c r="M176" s="137" t="s">
        <v>669</v>
      </c>
      <c r="N176" s="138">
        <v>23</v>
      </c>
      <c r="O176" s="138" t="s">
        <v>1557</v>
      </c>
      <c r="P176" s="158"/>
      <c r="Q176" s="137" t="s">
        <v>1118</v>
      </c>
      <c r="R176" s="209"/>
      <c r="S176" s="160">
        <v>4260451081447</v>
      </c>
    </row>
    <row r="177" spans="1:16302" x14ac:dyDescent="0.2">
      <c r="A177" s="316"/>
      <c r="B177" s="132">
        <v>705000332583</v>
      </c>
      <c r="C177" s="133" t="s">
        <v>732</v>
      </c>
      <c r="D177" s="134" t="s">
        <v>733</v>
      </c>
      <c r="E177" s="135" t="s">
        <v>1558</v>
      </c>
      <c r="F177" s="427" t="s">
        <v>682</v>
      </c>
      <c r="G177" s="308">
        <v>33.49</v>
      </c>
      <c r="H177" s="308">
        <f t="shared" si="7"/>
        <v>158</v>
      </c>
      <c r="I177" s="223" t="s">
        <v>2743</v>
      </c>
      <c r="J177" s="223" t="s">
        <v>229</v>
      </c>
      <c r="K177" s="137" t="s">
        <v>3</v>
      </c>
      <c r="L177" s="138">
        <v>85319085900</v>
      </c>
      <c r="M177" s="137" t="s">
        <v>669</v>
      </c>
      <c r="N177" s="138">
        <v>24</v>
      </c>
      <c r="O177" s="138" t="s">
        <v>1559</v>
      </c>
      <c r="P177" s="158"/>
      <c r="Q177" s="137" t="s">
        <v>1118</v>
      </c>
      <c r="R177" s="209"/>
      <c r="S177" s="160">
        <v>4260451081454</v>
      </c>
    </row>
    <row r="178" spans="1:16302" x14ac:dyDescent="0.2">
      <c r="A178" s="316"/>
      <c r="B178" s="132">
        <v>705000335165</v>
      </c>
      <c r="C178" s="133" t="s">
        <v>735</v>
      </c>
      <c r="D178" s="134" t="s">
        <v>736</v>
      </c>
      <c r="E178" s="135" t="s">
        <v>1560</v>
      </c>
      <c r="F178" s="427" t="s">
        <v>682</v>
      </c>
      <c r="G178" s="308">
        <v>24.81</v>
      </c>
      <c r="H178" s="308">
        <f t="shared" si="7"/>
        <v>117</v>
      </c>
      <c r="I178" s="223" t="s">
        <v>2743</v>
      </c>
      <c r="J178" s="223" t="s">
        <v>229</v>
      </c>
      <c r="K178" s="137" t="s">
        <v>3</v>
      </c>
      <c r="L178" s="138">
        <v>85319000000</v>
      </c>
      <c r="M178" s="137" t="s">
        <v>669</v>
      </c>
      <c r="N178" s="138">
        <v>11</v>
      </c>
      <c r="O178" s="138" t="s">
        <v>1561</v>
      </c>
      <c r="P178" s="158"/>
      <c r="Q178" s="137" t="s">
        <v>1118</v>
      </c>
      <c r="R178" s="209"/>
      <c r="S178" s="160">
        <v>4260451089573</v>
      </c>
    </row>
    <row r="179" spans="1:16302" x14ac:dyDescent="0.2">
      <c r="A179" s="316"/>
      <c r="B179" s="132">
        <v>705000335589</v>
      </c>
      <c r="C179" s="133" t="s">
        <v>737</v>
      </c>
      <c r="D179" s="134" t="s">
        <v>738</v>
      </c>
      <c r="E179" s="135" t="s">
        <v>1562</v>
      </c>
      <c r="F179" s="427" t="s">
        <v>682</v>
      </c>
      <c r="G179" s="308">
        <v>95.52</v>
      </c>
      <c r="H179" s="308">
        <f t="shared" si="7"/>
        <v>449</v>
      </c>
      <c r="I179" s="223" t="s">
        <v>2743</v>
      </c>
      <c r="J179" s="223" t="s">
        <v>229</v>
      </c>
      <c r="K179" s="137" t="s">
        <v>3</v>
      </c>
      <c r="L179" s="138">
        <v>85319000000</v>
      </c>
      <c r="M179" s="137" t="s">
        <v>626</v>
      </c>
      <c r="N179" s="138">
        <v>10</v>
      </c>
      <c r="O179" s="138" t="s">
        <v>1563</v>
      </c>
      <c r="P179" s="158"/>
      <c r="Q179" s="137" t="s">
        <v>1118</v>
      </c>
      <c r="R179" s="209"/>
      <c r="S179" s="160">
        <v>4060039000002</v>
      </c>
    </row>
    <row r="180" spans="1:16302" s="323" customFormat="1" x14ac:dyDescent="0.2">
      <c r="A180" s="316"/>
      <c r="B180" s="132">
        <v>705000335595</v>
      </c>
      <c r="C180" s="133" t="s">
        <v>739</v>
      </c>
      <c r="D180" s="134" t="s">
        <v>740</v>
      </c>
      <c r="E180" s="135" t="s">
        <v>1564</v>
      </c>
      <c r="F180" s="427" t="s">
        <v>682</v>
      </c>
      <c r="G180" s="308">
        <v>54.59</v>
      </c>
      <c r="H180" s="308">
        <f t="shared" si="7"/>
        <v>257</v>
      </c>
      <c r="I180" s="223" t="s">
        <v>2743</v>
      </c>
      <c r="J180" s="223" t="s">
        <v>229</v>
      </c>
      <c r="K180" s="137" t="s">
        <v>3</v>
      </c>
      <c r="L180" s="138">
        <v>90269000900</v>
      </c>
      <c r="M180" s="137" t="s">
        <v>669</v>
      </c>
      <c r="N180" s="138">
        <v>27</v>
      </c>
      <c r="O180" s="138" t="s">
        <v>1565</v>
      </c>
      <c r="P180" s="158" t="s">
        <v>2643</v>
      </c>
      <c r="Q180" s="137" t="s">
        <v>1118</v>
      </c>
      <c r="R180" s="209"/>
      <c r="S180" s="160">
        <v>4060039000064</v>
      </c>
    </row>
    <row r="181" spans="1:16302" x14ac:dyDescent="0.2">
      <c r="A181" s="316"/>
      <c r="B181" s="132">
        <v>705000335593</v>
      </c>
      <c r="C181" s="133" t="s">
        <v>763</v>
      </c>
      <c r="D181" s="134" t="s">
        <v>762</v>
      </c>
      <c r="E181" s="135" t="s">
        <v>1567</v>
      </c>
      <c r="F181" s="427" t="s">
        <v>682</v>
      </c>
      <c r="G181" s="308">
        <v>2133.6999999999998</v>
      </c>
      <c r="H181" s="308">
        <f t="shared" si="7"/>
        <v>10037</v>
      </c>
      <c r="I181" s="223" t="s">
        <v>2743</v>
      </c>
      <c r="J181" s="223" t="s">
        <v>229</v>
      </c>
      <c r="K181" s="137" t="s">
        <v>3</v>
      </c>
      <c r="L181" s="138">
        <v>90318080000</v>
      </c>
      <c r="M181" s="137" t="s">
        <v>669</v>
      </c>
      <c r="N181" s="138">
        <v>0</v>
      </c>
      <c r="O181" s="138" t="s">
        <v>1568</v>
      </c>
      <c r="P181" s="158"/>
      <c r="Q181" s="137" t="s">
        <v>1118</v>
      </c>
      <c r="R181" s="209"/>
      <c r="S181" s="160">
        <v>4060039000040</v>
      </c>
    </row>
    <row r="182" spans="1:16302" x14ac:dyDescent="0.2">
      <c r="A182" s="316"/>
      <c r="B182" s="132">
        <v>705000335590</v>
      </c>
      <c r="C182" s="133" t="s">
        <v>741</v>
      </c>
      <c r="D182" s="134" t="s">
        <v>742</v>
      </c>
      <c r="E182" s="135" t="s">
        <v>1569</v>
      </c>
      <c r="F182" s="427" t="s">
        <v>682</v>
      </c>
      <c r="G182" s="308">
        <v>2.4900000000000002</v>
      </c>
      <c r="H182" s="308">
        <f t="shared" si="7"/>
        <v>12</v>
      </c>
      <c r="I182" s="223" t="s">
        <v>2743</v>
      </c>
      <c r="J182" s="223" t="s">
        <v>229</v>
      </c>
      <c r="K182" s="137" t="s">
        <v>3</v>
      </c>
      <c r="L182" s="138">
        <v>85319000000</v>
      </c>
      <c r="M182" s="137" t="s">
        <v>669</v>
      </c>
      <c r="N182" s="138">
        <v>13</v>
      </c>
      <c r="O182" s="138" t="s">
        <v>1570</v>
      </c>
      <c r="P182" s="158" t="s">
        <v>1566</v>
      </c>
      <c r="Q182" s="137" t="s">
        <v>1118</v>
      </c>
      <c r="R182" s="209"/>
      <c r="S182" s="160">
        <v>4060039000019</v>
      </c>
    </row>
    <row r="183" spans="1:16302" x14ac:dyDescent="0.2">
      <c r="A183" s="316"/>
      <c r="B183" s="132">
        <v>705000335591</v>
      </c>
      <c r="C183" s="133" t="s">
        <v>747</v>
      </c>
      <c r="D183" s="134" t="s">
        <v>748</v>
      </c>
      <c r="E183" s="135" t="s">
        <v>1571</v>
      </c>
      <c r="F183" s="427" t="s">
        <v>682</v>
      </c>
      <c r="G183" s="308">
        <v>0.98</v>
      </c>
      <c r="H183" s="308">
        <f t="shared" si="7"/>
        <v>5</v>
      </c>
      <c r="I183" s="223" t="s">
        <v>2743</v>
      </c>
      <c r="J183" s="223" t="s">
        <v>229</v>
      </c>
      <c r="K183" s="137" t="s">
        <v>3</v>
      </c>
      <c r="L183" s="138">
        <v>85319000000</v>
      </c>
      <c r="M183" s="137" t="s">
        <v>669</v>
      </c>
      <c r="N183" s="138">
        <v>0</v>
      </c>
      <c r="O183" s="138" t="s">
        <v>1572</v>
      </c>
      <c r="P183" s="158" t="s">
        <v>1573</v>
      </c>
      <c r="Q183" s="137" t="s">
        <v>1118</v>
      </c>
      <c r="R183" s="209"/>
      <c r="S183" s="160">
        <v>4060039000026</v>
      </c>
    </row>
    <row r="184" spans="1:16302" x14ac:dyDescent="0.2">
      <c r="A184" s="316"/>
      <c r="B184" s="132">
        <v>705000335592</v>
      </c>
      <c r="C184" s="133" t="s">
        <v>753</v>
      </c>
      <c r="D184" s="134" t="s">
        <v>752</v>
      </c>
      <c r="E184" s="135" t="s">
        <v>1574</v>
      </c>
      <c r="F184" s="427" t="s">
        <v>682</v>
      </c>
      <c r="G184" s="308">
        <v>19.850000000000001</v>
      </c>
      <c r="H184" s="308">
        <f t="shared" si="7"/>
        <v>93</v>
      </c>
      <c r="I184" s="223" t="s">
        <v>2743</v>
      </c>
      <c r="J184" s="223" t="s">
        <v>229</v>
      </c>
      <c r="K184" s="137" t="s">
        <v>3</v>
      </c>
      <c r="L184" s="138">
        <v>40169300900</v>
      </c>
      <c r="M184" s="137" t="s">
        <v>669</v>
      </c>
      <c r="N184" s="138">
        <v>3</v>
      </c>
      <c r="O184" s="138" t="s">
        <v>1575</v>
      </c>
      <c r="P184" s="158"/>
      <c r="Q184" s="137" t="s">
        <v>1118</v>
      </c>
      <c r="R184" s="209"/>
      <c r="S184" s="160">
        <v>4060039000033</v>
      </c>
    </row>
    <row r="185" spans="1:16302" x14ac:dyDescent="0.2">
      <c r="A185" s="316"/>
      <c r="B185" s="132">
        <v>705000335594</v>
      </c>
      <c r="C185" s="133" t="s">
        <v>754</v>
      </c>
      <c r="D185" s="134" t="s">
        <v>755</v>
      </c>
      <c r="E185" s="135" t="s">
        <v>1576</v>
      </c>
      <c r="F185" s="427" t="s">
        <v>682</v>
      </c>
      <c r="G185" s="308">
        <v>3.72</v>
      </c>
      <c r="H185" s="308">
        <f t="shared" si="7"/>
        <v>18</v>
      </c>
      <c r="I185" s="223" t="s">
        <v>2743</v>
      </c>
      <c r="J185" s="223" t="s">
        <v>229</v>
      </c>
      <c r="K185" s="137" t="s">
        <v>3</v>
      </c>
      <c r="L185" s="138">
        <v>85319000000</v>
      </c>
      <c r="M185" s="137" t="s">
        <v>669</v>
      </c>
      <c r="N185" s="138">
        <v>4</v>
      </c>
      <c r="O185" s="138" t="s">
        <v>1577</v>
      </c>
      <c r="P185" s="158" t="s">
        <v>1566</v>
      </c>
      <c r="Q185" s="137" t="s">
        <v>1118</v>
      </c>
      <c r="R185" s="209"/>
      <c r="S185" s="160">
        <v>4060039000057</v>
      </c>
    </row>
    <row r="186" spans="1:16302" ht="16.5" x14ac:dyDescent="0.2">
      <c r="A186" s="313"/>
      <c r="B186" s="132" t="s">
        <v>1578</v>
      </c>
      <c r="C186" s="133" t="s">
        <v>261</v>
      </c>
      <c r="D186" s="134" t="s">
        <v>260</v>
      </c>
      <c r="E186" s="135" t="s">
        <v>1579</v>
      </c>
      <c r="F186" s="427" t="s">
        <v>682</v>
      </c>
      <c r="G186" s="308">
        <v>917.99</v>
      </c>
      <c r="H186" s="308">
        <f t="shared" si="7"/>
        <v>4318</v>
      </c>
      <c r="I186" s="137" t="s">
        <v>2743</v>
      </c>
      <c r="J186" s="137" t="s">
        <v>229</v>
      </c>
      <c r="K186" s="137" t="s">
        <v>3</v>
      </c>
      <c r="L186" s="138">
        <v>8536909599</v>
      </c>
      <c r="M186" s="137" t="s">
        <v>666</v>
      </c>
      <c r="N186" s="138">
        <v>15</v>
      </c>
      <c r="O186" s="138" t="s">
        <v>1580</v>
      </c>
      <c r="P186" s="158"/>
      <c r="Q186" s="137" t="s">
        <v>1118</v>
      </c>
      <c r="R186" s="209"/>
      <c r="S186" s="160">
        <v>8717332003655</v>
      </c>
    </row>
    <row r="187" spans="1:16302" s="131" customFormat="1" ht="13.5" thickBot="1" x14ac:dyDescent="0.25">
      <c r="A187" s="313"/>
      <c r="B187" s="133" t="s">
        <v>1581</v>
      </c>
      <c r="C187" s="177" t="s">
        <v>1582</v>
      </c>
      <c r="D187" s="158" t="s">
        <v>2591</v>
      </c>
      <c r="E187" s="226" t="s">
        <v>1583</v>
      </c>
      <c r="F187" s="427" t="s">
        <v>682</v>
      </c>
      <c r="G187" s="308">
        <v>1.89</v>
      </c>
      <c r="H187" s="308">
        <f t="shared" si="7"/>
        <v>9</v>
      </c>
      <c r="I187" s="137" t="s">
        <v>2743</v>
      </c>
      <c r="J187" s="137" t="s">
        <v>229</v>
      </c>
      <c r="K187" s="137" t="s">
        <v>3</v>
      </c>
      <c r="L187" s="137">
        <v>8310000000</v>
      </c>
      <c r="M187" s="138" t="s">
        <v>669</v>
      </c>
      <c r="N187" s="138">
        <v>3</v>
      </c>
      <c r="O187" s="227">
        <v>0</v>
      </c>
      <c r="P187" s="256" t="s">
        <v>1584</v>
      </c>
      <c r="Q187" s="209" t="s">
        <v>1118</v>
      </c>
      <c r="R187" s="160"/>
      <c r="S187" s="160">
        <v>8717332020478</v>
      </c>
      <c r="T187" s="312"/>
      <c r="U187" s="312"/>
      <c r="V187" s="312"/>
      <c r="W187" s="312"/>
      <c r="X187" s="312"/>
      <c r="Y187" s="312"/>
      <c r="Z187" s="312"/>
      <c r="AA187" s="312"/>
      <c r="AB187" s="312"/>
      <c r="AC187" s="312"/>
      <c r="AD187" s="312"/>
      <c r="AE187" s="312"/>
      <c r="AF187" s="312"/>
      <c r="AG187" s="312"/>
      <c r="AH187" s="312"/>
      <c r="AI187" s="312"/>
      <c r="AJ187" s="312"/>
      <c r="AK187" s="312"/>
      <c r="AL187" s="312"/>
      <c r="AM187" s="312"/>
      <c r="AN187" s="312"/>
      <c r="AO187" s="312"/>
      <c r="AP187" s="312"/>
      <c r="AQ187" s="312"/>
      <c r="AR187" s="312"/>
      <c r="AS187" s="312"/>
      <c r="AT187" s="312"/>
      <c r="AU187" s="312"/>
      <c r="AV187" s="312"/>
      <c r="AW187" s="312"/>
      <c r="AX187" s="312"/>
      <c r="AY187" s="312"/>
      <c r="AZ187" s="312"/>
      <c r="BA187" s="312"/>
      <c r="BB187" s="312"/>
      <c r="BC187" s="312"/>
      <c r="BD187" s="312"/>
      <c r="BE187" s="312"/>
      <c r="BF187" s="312"/>
      <c r="BG187" s="312"/>
      <c r="BH187" s="312"/>
      <c r="BI187" s="312"/>
      <c r="BJ187" s="312"/>
      <c r="BK187" s="312"/>
      <c r="BL187" s="312"/>
      <c r="BM187" s="312"/>
      <c r="BN187" s="312"/>
      <c r="BO187" s="312"/>
      <c r="BP187" s="312"/>
      <c r="BQ187" s="312"/>
      <c r="BR187" s="312"/>
      <c r="BS187" s="312"/>
      <c r="BT187" s="312"/>
      <c r="BU187" s="312"/>
      <c r="BV187" s="312"/>
      <c r="BW187" s="312"/>
      <c r="BX187" s="312"/>
      <c r="BY187" s="312"/>
      <c r="BZ187" s="312"/>
      <c r="CA187" s="312"/>
      <c r="CB187" s="312"/>
      <c r="CC187" s="312"/>
      <c r="CD187" s="312"/>
      <c r="CE187" s="312"/>
      <c r="CF187" s="312"/>
      <c r="CG187" s="312"/>
      <c r="CH187" s="312"/>
      <c r="CI187" s="312"/>
      <c r="CJ187" s="312"/>
      <c r="CK187" s="312"/>
      <c r="CL187" s="312"/>
      <c r="CM187" s="312"/>
      <c r="CN187" s="312"/>
      <c r="CO187" s="312"/>
      <c r="CP187" s="312"/>
      <c r="CQ187" s="312"/>
      <c r="CR187" s="312"/>
      <c r="CS187" s="312"/>
      <c r="CT187" s="312"/>
      <c r="CU187" s="312"/>
      <c r="CV187" s="312"/>
      <c r="CW187" s="312"/>
      <c r="CX187" s="312"/>
      <c r="CY187" s="312"/>
      <c r="CZ187" s="312"/>
      <c r="DA187" s="312"/>
      <c r="DB187" s="312"/>
      <c r="DC187" s="312"/>
      <c r="DD187" s="312"/>
      <c r="DE187" s="312"/>
      <c r="DF187" s="312"/>
      <c r="DG187" s="312"/>
      <c r="DH187" s="312"/>
      <c r="DI187" s="312"/>
      <c r="DJ187" s="312"/>
      <c r="DK187" s="312"/>
      <c r="DL187" s="312"/>
      <c r="DM187" s="312"/>
      <c r="DN187" s="312"/>
      <c r="DO187" s="312"/>
      <c r="DP187" s="312"/>
      <c r="DQ187" s="312"/>
      <c r="DR187" s="312"/>
      <c r="DS187" s="312"/>
      <c r="DT187" s="312"/>
      <c r="DU187" s="312"/>
      <c r="DV187" s="312"/>
      <c r="DW187" s="312"/>
      <c r="DX187" s="312"/>
      <c r="DY187" s="312"/>
      <c r="DZ187" s="312"/>
      <c r="EA187" s="312"/>
      <c r="EB187" s="312"/>
      <c r="EC187" s="312"/>
      <c r="ED187" s="312"/>
      <c r="EE187" s="312"/>
      <c r="EF187" s="312"/>
      <c r="EG187" s="312"/>
      <c r="EH187" s="312"/>
      <c r="EI187" s="312"/>
      <c r="EJ187" s="312"/>
      <c r="EK187" s="312"/>
      <c r="EL187" s="312"/>
      <c r="EM187" s="312"/>
      <c r="EN187" s="312"/>
      <c r="EO187" s="312"/>
      <c r="EP187" s="312"/>
      <c r="EQ187" s="312"/>
      <c r="ER187" s="312"/>
      <c r="ES187" s="312"/>
      <c r="ET187" s="312"/>
      <c r="EU187" s="312"/>
      <c r="EV187" s="312"/>
      <c r="EW187" s="312"/>
      <c r="EX187" s="312"/>
      <c r="EY187" s="312"/>
      <c r="EZ187" s="312"/>
      <c r="FA187" s="312"/>
      <c r="FB187" s="312"/>
      <c r="FC187" s="312"/>
      <c r="FD187" s="312"/>
      <c r="FE187" s="312"/>
      <c r="FF187" s="312"/>
      <c r="FG187" s="312"/>
      <c r="FH187" s="312"/>
      <c r="FI187" s="312"/>
      <c r="FJ187" s="312"/>
      <c r="FK187" s="312"/>
      <c r="FL187" s="312"/>
      <c r="FM187" s="312"/>
      <c r="FN187" s="312"/>
      <c r="FO187" s="312"/>
      <c r="FP187" s="312"/>
      <c r="FQ187" s="312"/>
      <c r="FR187" s="312"/>
      <c r="FS187" s="312"/>
      <c r="FT187" s="312"/>
      <c r="FU187" s="312"/>
      <c r="FV187" s="312"/>
      <c r="FW187" s="312"/>
      <c r="FX187" s="312"/>
      <c r="FY187" s="312"/>
      <c r="FZ187" s="312"/>
      <c r="GA187" s="312"/>
      <c r="GB187" s="312"/>
      <c r="GC187" s="312"/>
      <c r="GD187" s="312"/>
      <c r="GE187" s="312"/>
      <c r="GF187" s="312"/>
      <c r="GG187" s="312"/>
      <c r="GH187" s="312"/>
      <c r="GI187" s="312"/>
      <c r="GJ187" s="312"/>
      <c r="GK187" s="312"/>
      <c r="GL187" s="312"/>
      <c r="GM187" s="312"/>
      <c r="GN187" s="312"/>
      <c r="GO187" s="312"/>
      <c r="GP187" s="312"/>
      <c r="GQ187" s="312"/>
      <c r="GR187" s="312"/>
      <c r="GS187" s="312"/>
      <c r="GT187" s="312"/>
      <c r="GU187" s="312"/>
      <c r="GV187" s="312"/>
      <c r="GW187" s="312"/>
      <c r="GX187" s="312"/>
      <c r="GY187" s="312"/>
      <c r="GZ187" s="312"/>
      <c r="HA187" s="312"/>
      <c r="HB187" s="312"/>
      <c r="HC187" s="312"/>
      <c r="HD187" s="312"/>
      <c r="HE187" s="312"/>
      <c r="HF187" s="312"/>
      <c r="HG187" s="312"/>
      <c r="HH187" s="312"/>
      <c r="HI187" s="312"/>
      <c r="HJ187" s="312"/>
      <c r="HK187" s="312"/>
      <c r="HL187" s="312"/>
      <c r="HM187" s="312"/>
      <c r="HN187" s="312"/>
      <c r="HO187" s="312"/>
      <c r="HP187" s="312"/>
      <c r="HQ187" s="312"/>
      <c r="HR187" s="312"/>
      <c r="HS187" s="312"/>
      <c r="HT187" s="312"/>
      <c r="HU187" s="312"/>
      <c r="HV187" s="312"/>
      <c r="HW187" s="312"/>
      <c r="HX187" s="312"/>
      <c r="HY187" s="312"/>
      <c r="HZ187" s="312"/>
      <c r="IA187" s="312"/>
      <c r="IB187" s="312"/>
      <c r="IC187" s="312"/>
      <c r="ID187" s="312"/>
      <c r="IE187" s="312"/>
      <c r="IF187" s="312"/>
      <c r="IG187" s="312"/>
      <c r="IH187" s="312"/>
      <c r="II187" s="312"/>
      <c r="IJ187" s="312"/>
      <c r="IK187" s="312"/>
      <c r="IL187" s="312"/>
      <c r="IM187" s="312"/>
      <c r="IN187" s="312"/>
      <c r="IO187" s="312"/>
      <c r="IP187" s="312"/>
      <c r="IQ187" s="312"/>
      <c r="IR187" s="312"/>
      <c r="IS187" s="312"/>
      <c r="IT187" s="312"/>
      <c r="IU187" s="312"/>
      <c r="IV187" s="312"/>
      <c r="IW187" s="312"/>
      <c r="IX187" s="312"/>
      <c r="IY187" s="312"/>
      <c r="IZ187" s="312"/>
      <c r="JA187" s="312"/>
      <c r="JB187" s="312"/>
      <c r="JC187" s="312"/>
      <c r="JD187" s="312"/>
      <c r="JE187" s="312"/>
      <c r="JF187" s="312"/>
      <c r="JG187" s="312"/>
      <c r="JH187" s="312"/>
      <c r="JI187" s="312"/>
      <c r="JJ187" s="312"/>
      <c r="JK187" s="312"/>
      <c r="JL187" s="312"/>
      <c r="JM187" s="312"/>
      <c r="JN187" s="312"/>
      <c r="JO187" s="312"/>
      <c r="JP187" s="312"/>
      <c r="JQ187" s="312"/>
      <c r="JR187" s="312"/>
      <c r="JS187" s="312"/>
      <c r="JT187" s="312"/>
      <c r="JU187" s="312"/>
      <c r="JV187" s="312"/>
      <c r="JW187" s="312"/>
      <c r="JX187" s="312"/>
      <c r="JY187" s="312"/>
      <c r="JZ187" s="312"/>
      <c r="KA187" s="312"/>
      <c r="KB187" s="312"/>
      <c r="KC187" s="312"/>
      <c r="KD187" s="312"/>
      <c r="KE187" s="312"/>
      <c r="KF187" s="312"/>
      <c r="KG187" s="312"/>
      <c r="KH187" s="312"/>
      <c r="KI187" s="312"/>
      <c r="KJ187" s="312"/>
      <c r="KK187" s="312"/>
      <c r="KL187" s="312"/>
      <c r="KM187" s="312"/>
      <c r="KN187" s="312"/>
      <c r="KO187" s="312"/>
      <c r="KP187" s="312"/>
      <c r="KQ187" s="312"/>
      <c r="KR187" s="312"/>
      <c r="KS187" s="312"/>
      <c r="KT187" s="312"/>
      <c r="KU187" s="312"/>
      <c r="KV187" s="312"/>
      <c r="KW187" s="312"/>
      <c r="KX187" s="312"/>
      <c r="KY187" s="312"/>
      <c r="KZ187" s="312"/>
      <c r="LA187" s="312"/>
      <c r="LB187" s="312"/>
      <c r="LC187" s="312"/>
      <c r="LD187" s="312"/>
      <c r="LE187" s="312"/>
      <c r="LF187" s="312"/>
      <c r="LG187" s="312"/>
      <c r="LH187" s="312"/>
      <c r="LI187" s="312"/>
      <c r="LJ187" s="312"/>
      <c r="LK187" s="312"/>
      <c r="LL187" s="312"/>
      <c r="LM187" s="312"/>
      <c r="LN187" s="312"/>
      <c r="LO187" s="312"/>
      <c r="LP187" s="312"/>
      <c r="LQ187" s="312"/>
      <c r="LR187" s="312"/>
      <c r="LS187" s="312"/>
      <c r="LT187" s="312"/>
      <c r="LU187" s="312"/>
      <c r="LV187" s="312"/>
      <c r="LW187" s="312"/>
      <c r="LX187" s="312"/>
      <c r="LY187" s="312"/>
      <c r="LZ187" s="312"/>
      <c r="MA187" s="312"/>
      <c r="MB187" s="312"/>
      <c r="MC187" s="312"/>
      <c r="MD187" s="312"/>
      <c r="ME187" s="312"/>
      <c r="MF187" s="312"/>
      <c r="MG187" s="312"/>
      <c r="MH187" s="312"/>
      <c r="MI187" s="312"/>
      <c r="MJ187" s="312"/>
      <c r="MK187" s="312"/>
      <c r="ML187" s="312"/>
      <c r="MM187" s="312"/>
      <c r="MN187" s="312"/>
      <c r="MO187" s="312"/>
      <c r="MP187" s="312"/>
      <c r="MQ187" s="312"/>
      <c r="MR187" s="312"/>
      <c r="MS187" s="312"/>
      <c r="MT187" s="312"/>
      <c r="MU187" s="312"/>
      <c r="MV187" s="312"/>
      <c r="MW187" s="312"/>
      <c r="MX187" s="312"/>
      <c r="MY187" s="312"/>
      <c r="MZ187" s="312"/>
      <c r="NA187" s="312"/>
      <c r="NB187" s="312"/>
      <c r="NC187" s="312"/>
      <c r="ND187" s="312"/>
      <c r="NE187" s="312"/>
      <c r="NF187" s="312"/>
      <c r="NG187" s="312"/>
      <c r="NH187" s="312"/>
      <c r="NI187" s="312"/>
      <c r="NJ187" s="312"/>
      <c r="NK187" s="312"/>
      <c r="NL187" s="312"/>
      <c r="NM187" s="312"/>
      <c r="NN187" s="312"/>
      <c r="NO187" s="312"/>
      <c r="NP187" s="312"/>
      <c r="NQ187" s="312"/>
      <c r="NR187" s="312"/>
      <c r="NS187" s="312"/>
      <c r="NT187" s="312"/>
      <c r="NU187" s="312"/>
      <c r="NV187" s="312"/>
      <c r="NW187" s="312"/>
      <c r="NX187" s="312"/>
      <c r="NY187" s="312"/>
      <c r="NZ187" s="312"/>
      <c r="OA187" s="312"/>
      <c r="OB187" s="312"/>
      <c r="OC187" s="312"/>
      <c r="OD187" s="312"/>
      <c r="OE187" s="312"/>
      <c r="OF187" s="312"/>
      <c r="OG187" s="312"/>
      <c r="OH187" s="312"/>
      <c r="OI187" s="312"/>
      <c r="OJ187" s="312"/>
      <c r="OK187" s="312"/>
      <c r="OL187" s="312"/>
      <c r="OM187" s="312"/>
      <c r="ON187" s="312"/>
      <c r="OO187" s="312"/>
      <c r="OP187" s="312"/>
      <c r="OQ187" s="312"/>
      <c r="OR187" s="312"/>
      <c r="OS187" s="312"/>
      <c r="OT187" s="312"/>
      <c r="OU187" s="312"/>
      <c r="OV187" s="312"/>
      <c r="OW187" s="312"/>
      <c r="OX187" s="312"/>
      <c r="OY187" s="312"/>
      <c r="OZ187" s="312"/>
      <c r="PA187" s="312"/>
      <c r="PB187" s="312"/>
      <c r="PC187" s="312"/>
      <c r="PD187" s="312"/>
      <c r="PE187" s="312"/>
      <c r="PF187" s="312"/>
      <c r="PG187" s="312"/>
      <c r="PH187" s="312"/>
      <c r="PI187" s="312"/>
      <c r="PJ187" s="312"/>
      <c r="PK187" s="312"/>
      <c r="PL187" s="312"/>
      <c r="PM187" s="312"/>
      <c r="PN187" s="312"/>
      <c r="PO187" s="312"/>
      <c r="PP187" s="312"/>
      <c r="PQ187" s="312"/>
      <c r="PR187" s="312"/>
      <c r="PS187" s="312"/>
      <c r="PT187" s="312"/>
      <c r="PU187" s="312"/>
      <c r="PV187" s="312"/>
      <c r="PW187" s="312"/>
      <c r="PX187" s="312"/>
      <c r="PY187" s="312"/>
      <c r="PZ187" s="312"/>
      <c r="QA187" s="312"/>
      <c r="QB187" s="312"/>
      <c r="QC187" s="312"/>
      <c r="QD187" s="312"/>
      <c r="QE187" s="312"/>
      <c r="QF187" s="312"/>
      <c r="QG187" s="312"/>
      <c r="QH187" s="312"/>
      <c r="QI187" s="312"/>
      <c r="QJ187" s="312"/>
      <c r="QK187" s="312"/>
      <c r="QL187" s="312"/>
      <c r="QM187" s="312"/>
      <c r="QN187" s="312"/>
      <c r="QO187" s="312"/>
      <c r="QP187" s="312"/>
      <c r="QQ187" s="312"/>
      <c r="QR187" s="312"/>
      <c r="QS187" s="312"/>
      <c r="QT187" s="312"/>
      <c r="QU187" s="312"/>
      <c r="QV187" s="312"/>
      <c r="QW187" s="312"/>
      <c r="QX187" s="312"/>
      <c r="QY187" s="312"/>
      <c r="QZ187" s="312"/>
      <c r="RA187" s="312"/>
      <c r="RB187" s="312"/>
      <c r="RC187" s="312"/>
      <c r="RD187" s="312"/>
      <c r="RE187" s="312"/>
      <c r="RF187" s="312"/>
      <c r="RG187" s="312"/>
      <c r="RH187" s="312"/>
      <c r="RI187" s="312"/>
      <c r="RJ187" s="312"/>
      <c r="RK187" s="312"/>
      <c r="RL187" s="312"/>
      <c r="RM187" s="312"/>
      <c r="RN187" s="312"/>
      <c r="RO187" s="312"/>
      <c r="RP187" s="312"/>
      <c r="RQ187" s="312"/>
      <c r="RR187" s="312"/>
      <c r="RS187" s="312"/>
      <c r="RT187" s="312"/>
      <c r="RU187" s="312"/>
      <c r="RV187" s="312"/>
      <c r="RW187" s="312"/>
      <c r="RX187" s="312"/>
      <c r="RY187" s="312"/>
      <c r="RZ187" s="312"/>
      <c r="SA187" s="312"/>
      <c r="SB187" s="312"/>
      <c r="SC187" s="312"/>
      <c r="SD187" s="312"/>
      <c r="SE187" s="312"/>
      <c r="SF187" s="312"/>
      <c r="SG187" s="312"/>
      <c r="SH187" s="312"/>
      <c r="SI187" s="312"/>
      <c r="SJ187" s="312"/>
      <c r="SK187" s="312"/>
      <c r="SL187" s="312"/>
      <c r="SM187" s="312"/>
      <c r="SN187" s="312"/>
      <c r="SO187" s="312"/>
      <c r="SP187" s="312"/>
      <c r="SQ187" s="312"/>
      <c r="SR187" s="312"/>
      <c r="SS187" s="312"/>
      <c r="ST187" s="312"/>
      <c r="SU187" s="312"/>
      <c r="SV187" s="312"/>
      <c r="SW187" s="312"/>
      <c r="SX187" s="312"/>
      <c r="SY187" s="312"/>
      <c r="SZ187" s="312"/>
      <c r="TA187" s="312"/>
      <c r="TB187" s="312"/>
      <c r="TC187" s="312"/>
      <c r="TD187" s="312"/>
      <c r="TE187" s="312"/>
      <c r="TF187" s="312"/>
      <c r="TG187" s="312"/>
      <c r="TH187" s="312"/>
      <c r="TI187" s="312"/>
      <c r="TJ187" s="312"/>
      <c r="TK187" s="312"/>
      <c r="TL187" s="312"/>
      <c r="TM187" s="312"/>
      <c r="TN187" s="312"/>
      <c r="TO187" s="312"/>
      <c r="TP187" s="312"/>
      <c r="TQ187" s="312"/>
      <c r="TR187" s="312"/>
      <c r="TS187" s="312"/>
      <c r="TT187" s="312"/>
      <c r="TU187" s="312"/>
      <c r="TV187" s="312"/>
      <c r="TW187" s="312"/>
      <c r="TX187" s="312"/>
      <c r="TY187" s="312"/>
      <c r="TZ187" s="312"/>
      <c r="UA187" s="312"/>
      <c r="UB187" s="312"/>
      <c r="UC187" s="312"/>
      <c r="UD187" s="312"/>
      <c r="UE187" s="312"/>
      <c r="UF187" s="312"/>
      <c r="UG187" s="312"/>
      <c r="UH187" s="312"/>
      <c r="UI187" s="312"/>
      <c r="UJ187" s="312"/>
      <c r="UK187" s="312"/>
      <c r="UL187" s="312"/>
      <c r="UM187" s="312"/>
      <c r="UN187" s="312"/>
      <c r="UO187" s="312"/>
      <c r="UP187" s="312"/>
      <c r="UQ187" s="312"/>
      <c r="UR187" s="312"/>
      <c r="US187" s="312"/>
      <c r="UT187" s="312"/>
      <c r="UU187" s="312"/>
      <c r="UV187" s="312"/>
      <c r="UW187" s="312"/>
      <c r="UX187" s="312"/>
      <c r="UY187" s="312"/>
      <c r="UZ187" s="312"/>
      <c r="VA187" s="312"/>
      <c r="VB187" s="312"/>
      <c r="VC187" s="312"/>
      <c r="VD187" s="312"/>
      <c r="VE187" s="312"/>
      <c r="VF187" s="312"/>
      <c r="VG187" s="312"/>
      <c r="VH187" s="312"/>
      <c r="VI187" s="312"/>
      <c r="VJ187" s="312"/>
      <c r="VK187" s="312"/>
      <c r="VL187" s="312"/>
      <c r="VM187" s="312"/>
      <c r="VN187" s="312"/>
      <c r="VO187" s="312"/>
      <c r="VP187" s="312"/>
      <c r="VQ187" s="312"/>
      <c r="VR187" s="312"/>
      <c r="VS187" s="312"/>
      <c r="VT187" s="312"/>
      <c r="VU187" s="312"/>
      <c r="VV187" s="312"/>
      <c r="VW187" s="312"/>
      <c r="VX187" s="312"/>
      <c r="VY187" s="312"/>
      <c r="VZ187" s="312"/>
      <c r="WA187" s="312"/>
      <c r="WB187" s="312"/>
      <c r="WC187" s="312"/>
      <c r="WD187" s="312"/>
      <c r="WE187" s="312"/>
      <c r="WF187" s="312"/>
      <c r="WG187" s="312"/>
      <c r="WH187" s="312"/>
      <c r="WI187" s="312"/>
      <c r="WJ187" s="312"/>
      <c r="WK187" s="312"/>
      <c r="WL187" s="312"/>
      <c r="WM187" s="312"/>
      <c r="WN187" s="312"/>
      <c r="WO187" s="312"/>
      <c r="WP187" s="312"/>
      <c r="WQ187" s="312"/>
      <c r="WR187" s="312"/>
      <c r="WS187" s="312"/>
      <c r="WT187" s="312"/>
      <c r="WU187" s="312"/>
      <c r="WV187" s="312"/>
      <c r="WW187" s="312"/>
      <c r="WX187" s="312"/>
      <c r="WY187" s="312"/>
      <c r="WZ187" s="312"/>
      <c r="XA187" s="312"/>
      <c r="XB187" s="312"/>
      <c r="XC187" s="312"/>
      <c r="XD187" s="312"/>
      <c r="XE187" s="312"/>
      <c r="XF187" s="312"/>
      <c r="XG187" s="312"/>
      <c r="XH187" s="312"/>
      <c r="XI187" s="312"/>
      <c r="XJ187" s="312"/>
      <c r="XK187" s="312"/>
      <c r="XL187" s="312"/>
      <c r="XM187" s="312"/>
      <c r="XN187" s="312"/>
      <c r="XO187" s="312"/>
      <c r="XP187" s="312"/>
      <c r="XQ187" s="312"/>
      <c r="XR187" s="312"/>
      <c r="XS187" s="312"/>
      <c r="XT187" s="312"/>
      <c r="XU187" s="312"/>
      <c r="XV187" s="312"/>
      <c r="XW187" s="312"/>
      <c r="XX187" s="312"/>
      <c r="XY187" s="312"/>
      <c r="XZ187" s="312"/>
      <c r="YA187" s="312"/>
      <c r="YB187" s="312"/>
      <c r="YC187" s="312"/>
      <c r="YD187" s="312"/>
      <c r="YE187" s="312"/>
      <c r="YF187" s="312"/>
      <c r="YG187" s="312"/>
      <c r="YH187" s="312"/>
      <c r="YI187" s="312"/>
      <c r="YJ187" s="312"/>
      <c r="YK187" s="312"/>
      <c r="YL187" s="312"/>
      <c r="YM187" s="312"/>
      <c r="YN187" s="312"/>
      <c r="YO187" s="312"/>
      <c r="YP187" s="312"/>
      <c r="YQ187" s="312"/>
      <c r="YR187" s="312"/>
      <c r="YS187" s="312"/>
      <c r="YT187" s="312"/>
      <c r="YU187" s="312"/>
      <c r="YV187" s="312"/>
      <c r="YW187" s="312"/>
      <c r="YX187" s="312"/>
      <c r="YY187" s="312"/>
      <c r="YZ187" s="312"/>
      <c r="ZA187" s="312"/>
      <c r="ZB187" s="312"/>
      <c r="ZC187" s="312"/>
      <c r="ZD187" s="312"/>
      <c r="ZE187" s="312"/>
      <c r="ZF187" s="312"/>
      <c r="ZG187" s="312"/>
      <c r="ZH187" s="312"/>
      <c r="ZI187" s="312"/>
      <c r="ZJ187" s="312"/>
      <c r="ZK187" s="312"/>
      <c r="ZL187" s="312"/>
      <c r="ZM187" s="312"/>
      <c r="ZN187" s="312"/>
      <c r="ZO187" s="312"/>
      <c r="ZP187" s="312"/>
      <c r="ZQ187" s="312"/>
      <c r="ZR187" s="312"/>
      <c r="ZS187" s="312"/>
      <c r="ZT187" s="312"/>
      <c r="ZU187" s="312"/>
      <c r="ZV187" s="312"/>
      <c r="ZW187" s="312"/>
      <c r="ZX187" s="312"/>
      <c r="ZY187" s="312"/>
      <c r="ZZ187" s="312"/>
      <c r="AAA187" s="312"/>
      <c r="AAB187" s="312"/>
      <c r="AAC187" s="312"/>
      <c r="AAD187" s="312"/>
      <c r="AAE187" s="312"/>
      <c r="AAF187" s="312"/>
      <c r="AAG187" s="312"/>
      <c r="AAH187" s="312"/>
      <c r="AAI187" s="312"/>
      <c r="AAJ187" s="312"/>
      <c r="AAK187" s="312"/>
      <c r="AAL187" s="312"/>
      <c r="AAM187" s="312"/>
      <c r="AAN187" s="312"/>
      <c r="AAO187" s="312"/>
      <c r="AAP187" s="312"/>
      <c r="AAQ187" s="312"/>
      <c r="AAR187" s="312"/>
      <c r="AAS187" s="312"/>
      <c r="AAT187" s="312"/>
      <c r="AAU187" s="312"/>
      <c r="AAV187" s="312"/>
      <c r="AAW187" s="312"/>
      <c r="AAX187" s="312"/>
      <c r="AAY187" s="312"/>
      <c r="AAZ187" s="312"/>
      <c r="ABA187" s="312"/>
      <c r="ABB187" s="312"/>
      <c r="ABC187" s="312"/>
      <c r="ABD187" s="312"/>
      <c r="ABE187" s="312"/>
      <c r="ABF187" s="312"/>
      <c r="ABG187" s="312"/>
      <c r="ABH187" s="312"/>
      <c r="ABI187" s="312"/>
      <c r="ABJ187" s="312"/>
      <c r="ABK187" s="312"/>
      <c r="ABL187" s="312"/>
      <c r="ABM187" s="312"/>
      <c r="ABN187" s="312"/>
      <c r="ABO187" s="312"/>
      <c r="ABP187" s="312"/>
      <c r="ABQ187" s="312"/>
      <c r="ABR187" s="312"/>
      <c r="ABS187" s="312"/>
      <c r="ABT187" s="312"/>
      <c r="ABU187" s="312"/>
      <c r="ABV187" s="312"/>
      <c r="ABW187" s="312"/>
      <c r="ABX187" s="312"/>
      <c r="ABY187" s="312"/>
      <c r="ABZ187" s="312"/>
      <c r="ACA187" s="312"/>
      <c r="ACB187" s="312"/>
      <c r="ACC187" s="312"/>
      <c r="ACD187" s="312"/>
      <c r="ACE187" s="312"/>
      <c r="ACF187" s="312"/>
      <c r="ACG187" s="312"/>
      <c r="ACH187" s="312"/>
      <c r="ACI187" s="312"/>
      <c r="ACJ187" s="312"/>
      <c r="ACK187" s="312"/>
      <c r="ACL187" s="312"/>
      <c r="ACM187" s="312"/>
      <c r="ACN187" s="312"/>
      <c r="ACO187" s="312"/>
      <c r="ACP187" s="312"/>
      <c r="ACQ187" s="312"/>
      <c r="ACR187" s="312"/>
      <c r="ACS187" s="312"/>
      <c r="ACT187" s="312"/>
      <c r="ACU187" s="312"/>
      <c r="ACV187" s="312"/>
      <c r="ACW187" s="312"/>
      <c r="ACX187" s="312"/>
      <c r="ACY187" s="312"/>
      <c r="ACZ187" s="312"/>
      <c r="ADA187" s="312"/>
      <c r="ADB187" s="312"/>
      <c r="ADC187" s="312"/>
      <c r="ADD187" s="312"/>
      <c r="ADE187" s="312"/>
      <c r="ADF187" s="312"/>
      <c r="ADG187" s="312"/>
      <c r="ADH187" s="312"/>
      <c r="ADI187" s="312"/>
      <c r="ADJ187" s="312"/>
      <c r="ADK187" s="312"/>
      <c r="ADL187" s="312"/>
      <c r="ADM187" s="312"/>
      <c r="ADN187" s="312"/>
      <c r="ADO187" s="312"/>
      <c r="ADP187" s="312"/>
      <c r="ADQ187" s="312"/>
      <c r="ADR187" s="312"/>
      <c r="ADS187" s="312"/>
      <c r="ADT187" s="312"/>
      <c r="ADU187" s="312"/>
      <c r="ADV187" s="312"/>
      <c r="ADW187" s="312"/>
      <c r="ADX187" s="312"/>
      <c r="ADY187" s="312"/>
      <c r="ADZ187" s="312"/>
      <c r="AEA187" s="312"/>
      <c r="AEB187" s="312"/>
      <c r="AEC187" s="312"/>
      <c r="AED187" s="312"/>
      <c r="AEE187" s="312"/>
      <c r="AEF187" s="312"/>
      <c r="AEG187" s="312"/>
      <c r="AEH187" s="312"/>
      <c r="AEI187" s="312"/>
      <c r="AEJ187" s="312"/>
      <c r="AEK187" s="312"/>
      <c r="AEL187" s="312"/>
      <c r="AEM187" s="312"/>
      <c r="AEN187" s="312"/>
      <c r="AEO187" s="312"/>
      <c r="AEP187" s="312"/>
      <c r="AEQ187" s="312"/>
      <c r="AER187" s="312"/>
      <c r="AES187" s="312"/>
      <c r="AET187" s="312"/>
      <c r="AEU187" s="312"/>
      <c r="AEV187" s="312"/>
      <c r="AEW187" s="312"/>
      <c r="AEX187" s="312"/>
      <c r="AEY187" s="312"/>
      <c r="AEZ187" s="312"/>
      <c r="AFA187" s="312"/>
      <c r="AFB187" s="312"/>
      <c r="AFC187" s="312"/>
      <c r="AFD187" s="312"/>
      <c r="AFE187" s="312"/>
      <c r="AFF187" s="312"/>
      <c r="AFG187" s="312"/>
      <c r="AFH187" s="312"/>
      <c r="AFI187" s="312"/>
      <c r="AFJ187" s="312"/>
      <c r="AFK187" s="312"/>
      <c r="AFL187" s="312"/>
      <c r="AFM187" s="312"/>
      <c r="AFN187" s="312"/>
      <c r="AFO187" s="312"/>
      <c r="AFP187" s="312"/>
      <c r="AFQ187" s="312"/>
      <c r="AFR187" s="312"/>
      <c r="AFS187" s="312"/>
      <c r="AFT187" s="312"/>
      <c r="AFU187" s="312"/>
      <c r="AFV187" s="312"/>
      <c r="AFW187" s="312"/>
      <c r="AFX187" s="312"/>
      <c r="AFY187" s="312"/>
      <c r="AFZ187" s="312"/>
      <c r="AGA187" s="312"/>
      <c r="AGB187" s="312"/>
      <c r="AGC187" s="312"/>
      <c r="AGD187" s="312"/>
      <c r="AGE187" s="312"/>
      <c r="AGF187" s="312"/>
      <c r="AGG187" s="312"/>
      <c r="AGH187" s="312"/>
      <c r="AGI187" s="312"/>
      <c r="AGJ187" s="312"/>
      <c r="AGK187" s="312"/>
      <c r="AGL187" s="312"/>
      <c r="AGM187" s="312"/>
      <c r="AGN187" s="312"/>
      <c r="AGO187" s="312"/>
      <c r="AGP187" s="312"/>
      <c r="AGQ187" s="312"/>
      <c r="AGR187" s="312"/>
      <c r="AGS187" s="312"/>
      <c r="AGT187" s="312"/>
      <c r="AGU187" s="312"/>
      <c r="AGV187" s="312"/>
      <c r="AGW187" s="312"/>
      <c r="AGX187" s="312"/>
      <c r="AGY187" s="312"/>
      <c r="AGZ187" s="312"/>
      <c r="AHA187" s="312"/>
      <c r="AHB187" s="312"/>
      <c r="AHC187" s="312"/>
      <c r="AHD187" s="312"/>
      <c r="AHE187" s="312"/>
      <c r="AHF187" s="312"/>
      <c r="AHG187" s="312"/>
      <c r="AHH187" s="312"/>
      <c r="AHI187" s="312"/>
      <c r="AHJ187" s="312"/>
      <c r="AHK187" s="312"/>
      <c r="AHL187" s="312"/>
      <c r="AHM187" s="312"/>
      <c r="AHN187" s="312"/>
      <c r="AHO187" s="312"/>
      <c r="AHP187" s="312"/>
      <c r="AHQ187" s="312"/>
      <c r="AHR187" s="312"/>
      <c r="AHS187" s="312"/>
      <c r="AHT187" s="312"/>
      <c r="AHU187" s="312"/>
      <c r="AHV187" s="312"/>
      <c r="AHW187" s="312"/>
      <c r="AHX187" s="312"/>
      <c r="AHY187" s="312"/>
      <c r="AHZ187" s="312"/>
      <c r="AIA187" s="312"/>
      <c r="AIB187" s="312"/>
      <c r="AIC187" s="312"/>
      <c r="AID187" s="312"/>
      <c r="AIE187" s="312"/>
      <c r="AIF187" s="312"/>
      <c r="AIG187" s="312"/>
      <c r="AIH187" s="312"/>
      <c r="AII187" s="312"/>
      <c r="AIJ187" s="312"/>
      <c r="AIK187" s="312"/>
      <c r="AIL187" s="312"/>
      <c r="AIM187" s="312"/>
      <c r="AIN187" s="312"/>
      <c r="AIO187" s="312"/>
      <c r="AIP187" s="312"/>
      <c r="AIQ187" s="312"/>
      <c r="AIR187" s="312"/>
      <c r="AIS187" s="312"/>
      <c r="AIT187" s="312"/>
      <c r="AIU187" s="312"/>
      <c r="AIV187" s="312"/>
      <c r="AIW187" s="312"/>
      <c r="AIX187" s="312"/>
      <c r="AIY187" s="312"/>
      <c r="AIZ187" s="312"/>
      <c r="AJA187" s="312"/>
      <c r="AJB187" s="312"/>
      <c r="AJC187" s="312"/>
      <c r="AJD187" s="312"/>
      <c r="AJE187" s="312"/>
      <c r="AJF187" s="312"/>
      <c r="AJG187" s="312"/>
      <c r="AJH187" s="312"/>
      <c r="AJI187" s="312"/>
      <c r="AJJ187" s="312"/>
      <c r="AJK187" s="312"/>
      <c r="AJL187" s="312"/>
      <c r="AJM187" s="312"/>
      <c r="AJN187" s="312"/>
      <c r="AJO187" s="312"/>
      <c r="AJP187" s="312"/>
      <c r="AJQ187" s="312"/>
      <c r="AJR187" s="312"/>
      <c r="AJS187" s="312"/>
      <c r="AJT187" s="312"/>
      <c r="AJU187" s="312"/>
      <c r="AJV187" s="312"/>
      <c r="AJW187" s="312"/>
      <c r="AJX187" s="312"/>
      <c r="AJY187" s="312"/>
      <c r="AJZ187" s="312"/>
      <c r="AKA187" s="312"/>
      <c r="AKB187" s="312"/>
      <c r="AKC187" s="312"/>
      <c r="AKD187" s="312"/>
      <c r="AKE187" s="312"/>
      <c r="AKF187" s="312"/>
      <c r="AKG187" s="312"/>
      <c r="AKH187" s="312"/>
      <c r="AKI187" s="312"/>
      <c r="AKJ187" s="312"/>
      <c r="AKK187" s="312"/>
      <c r="AKL187" s="312"/>
      <c r="AKM187" s="312"/>
      <c r="AKN187" s="312"/>
      <c r="AKO187" s="312"/>
      <c r="AKP187" s="312"/>
      <c r="AKQ187" s="312"/>
      <c r="AKR187" s="312"/>
      <c r="AKS187" s="312"/>
      <c r="AKT187" s="312"/>
      <c r="AKU187" s="312"/>
      <c r="AKV187" s="312"/>
      <c r="AKW187" s="312"/>
      <c r="AKX187" s="312"/>
      <c r="AKY187" s="312"/>
      <c r="AKZ187" s="312"/>
      <c r="ALA187" s="312"/>
      <c r="ALB187" s="312"/>
      <c r="ALC187" s="312"/>
      <c r="ALD187" s="312"/>
      <c r="ALE187" s="312"/>
      <c r="ALF187" s="312"/>
      <c r="ALG187" s="312"/>
      <c r="ALH187" s="312"/>
      <c r="ALI187" s="312"/>
      <c r="ALJ187" s="312"/>
      <c r="ALK187" s="312"/>
      <c r="ALL187" s="312"/>
      <c r="ALM187" s="312"/>
      <c r="ALN187" s="312"/>
      <c r="ALO187" s="312"/>
      <c r="ALP187" s="312"/>
      <c r="ALQ187" s="312"/>
      <c r="ALR187" s="312"/>
      <c r="ALS187" s="312"/>
      <c r="ALT187" s="312"/>
      <c r="ALU187" s="312"/>
      <c r="ALV187" s="312"/>
      <c r="ALW187" s="312"/>
      <c r="ALX187" s="312"/>
      <c r="ALY187" s="312"/>
      <c r="ALZ187" s="312"/>
      <c r="AMA187" s="312"/>
      <c r="AMB187" s="312"/>
      <c r="AMC187" s="312"/>
      <c r="AMD187" s="312"/>
      <c r="AME187" s="312"/>
      <c r="AMF187" s="312"/>
      <c r="AMG187" s="312"/>
      <c r="AMH187" s="312"/>
      <c r="AMI187" s="312"/>
      <c r="AMJ187" s="312"/>
      <c r="AMK187" s="312"/>
      <c r="AML187" s="312"/>
      <c r="AMM187" s="312"/>
      <c r="AMN187" s="312"/>
      <c r="AMO187" s="312"/>
      <c r="AMP187" s="312"/>
      <c r="AMQ187" s="312"/>
      <c r="AMR187" s="312"/>
      <c r="AMS187" s="312"/>
      <c r="AMT187" s="312"/>
      <c r="AMU187" s="312"/>
      <c r="AMV187" s="312"/>
      <c r="AMW187" s="312"/>
      <c r="AMX187" s="312"/>
      <c r="AMY187" s="312"/>
      <c r="AMZ187" s="312"/>
      <c r="ANA187" s="312"/>
      <c r="ANB187" s="312"/>
      <c r="ANC187" s="312"/>
      <c r="AND187" s="312"/>
      <c r="ANE187" s="312"/>
      <c r="ANF187" s="312"/>
      <c r="ANG187" s="312"/>
      <c r="ANH187" s="312"/>
      <c r="ANI187" s="312"/>
      <c r="ANJ187" s="312"/>
      <c r="ANK187" s="312"/>
      <c r="ANL187" s="312"/>
      <c r="ANM187" s="312"/>
      <c r="ANN187" s="312"/>
      <c r="ANO187" s="312"/>
      <c r="ANP187" s="312"/>
      <c r="ANQ187" s="312"/>
      <c r="ANR187" s="312"/>
      <c r="ANS187" s="312"/>
      <c r="ANT187" s="312"/>
      <c r="ANU187" s="312"/>
      <c r="ANV187" s="312"/>
      <c r="ANW187" s="312"/>
      <c r="ANX187" s="312"/>
      <c r="ANY187" s="312"/>
      <c r="ANZ187" s="312"/>
      <c r="AOA187" s="312"/>
      <c r="AOB187" s="312"/>
      <c r="AOC187" s="312"/>
      <c r="AOD187" s="312"/>
      <c r="AOE187" s="312"/>
      <c r="AOF187" s="312"/>
      <c r="AOG187" s="312"/>
      <c r="AOH187" s="312"/>
      <c r="AOI187" s="312"/>
      <c r="AOJ187" s="312"/>
      <c r="AOK187" s="312"/>
      <c r="AOL187" s="312"/>
      <c r="AOM187" s="312"/>
      <c r="AON187" s="312"/>
      <c r="AOO187" s="312"/>
      <c r="AOP187" s="312"/>
      <c r="AOQ187" s="312"/>
      <c r="AOR187" s="312"/>
      <c r="AOS187" s="312"/>
      <c r="AOT187" s="312"/>
      <c r="AOU187" s="312"/>
      <c r="AOV187" s="312"/>
      <c r="AOW187" s="312"/>
      <c r="AOX187" s="312"/>
      <c r="AOY187" s="312"/>
      <c r="AOZ187" s="312"/>
      <c r="APA187" s="312"/>
      <c r="APB187" s="312"/>
      <c r="APC187" s="312"/>
      <c r="APD187" s="312"/>
      <c r="APE187" s="312"/>
      <c r="APF187" s="312"/>
      <c r="APG187" s="312"/>
      <c r="APH187" s="312"/>
      <c r="API187" s="312"/>
      <c r="APJ187" s="312"/>
      <c r="APK187" s="312"/>
      <c r="APL187" s="312"/>
      <c r="APM187" s="312"/>
      <c r="APN187" s="312"/>
      <c r="APO187" s="312"/>
      <c r="APP187" s="312"/>
      <c r="APQ187" s="312"/>
      <c r="APR187" s="312"/>
      <c r="APS187" s="312"/>
      <c r="APT187" s="312"/>
      <c r="APU187" s="312"/>
      <c r="APV187" s="312"/>
      <c r="APW187" s="312"/>
      <c r="APX187" s="312"/>
      <c r="APY187" s="312"/>
      <c r="APZ187" s="312"/>
      <c r="AQA187" s="312"/>
      <c r="AQB187" s="312"/>
      <c r="AQC187" s="312"/>
      <c r="AQD187" s="312"/>
      <c r="AQE187" s="312"/>
      <c r="AQF187" s="312"/>
      <c r="AQG187" s="312"/>
      <c r="AQH187" s="312"/>
      <c r="AQI187" s="312"/>
      <c r="AQJ187" s="312"/>
      <c r="AQK187" s="312"/>
      <c r="AQL187" s="312"/>
      <c r="AQM187" s="312"/>
      <c r="AQN187" s="312"/>
      <c r="AQO187" s="312"/>
      <c r="AQP187" s="312"/>
      <c r="AQQ187" s="312"/>
      <c r="AQR187" s="312"/>
      <c r="AQS187" s="312"/>
      <c r="AQT187" s="312"/>
      <c r="AQU187" s="312"/>
      <c r="AQV187" s="312"/>
      <c r="AQW187" s="312"/>
      <c r="AQX187" s="312"/>
      <c r="AQY187" s="312"/>
      <c r="AQZ187" s="312"/>
      <c r="ARA187" s="312"/>
      <c r="ARB187" s="312"/>
      <c r="ARC187" s="312"/>
      <c r="ARD187" s="312"/>
      <c r="ARE187" s="312"/>
      <c r="ARF187" s="312"/>
      <c r="ARG187" s="312"/>
      <c r="ARH187" s="312"/>
      <c r="ARI187" s="312"/>
      <c r="ARJ187" s="312"/>
      <c r="ARK187" s="312"/>
      <c r="ARL187" s="312"/>
      <c r="ARM187" s="312"/>
      <c r="ARN187" s="312"/>
      <c r="ARO187" s="312"/>
      <c r="ARP187" s="312"/>
      <c r="ARQ187" s="312"/>
      <c r="ARR187" s="312"/>
      <c r="ARS187" s="312"/>
      <c r="ART187" s="312"/>
      <c r="ARU187" s="312"/>
      <c r="ARV187" s="312"/>
      <c r="ARW187" s="312"/>
      <c r="ARX187" s="312"/>
      <c r="ARY187" s="312"/>
      <c r="ARZ187" s="312"/>
      <c r="ASA187" s="312"/>
      <c r="ASB187" s="312"/>
      <c r="ASC187" s="312"/>
      <c r="ASD187" s="312"/>
      <c r="ASE187" s="312"/>
      <c r="ASF187" s="312"/>
      <c r="ASG187" s="312"/>
      <c r="ASH187" s="312"/>
      <c r="ASI187" s="312"/>
      <c r="ASJ187" s="312"/>
      <c r="ASK187" s="312"/>
      <c r="ASL187" s="312"/>
      <c r="ASM187" s="312"/>
      <c r="ASN187" s="312"/>
      <c r="ASO187" s="312"/>
      <c r="ASP187" s="312"/>
      <c r="ASQ187" s="312"/>
      <c r="ASR187" s="312"/>
      <c r="ASS187" s="312"/>
      <c r="AST187" s="312"/>
      <c r="ASU187" s="312"/>
      <c r="ASV187" s="312"/>
      <c r="ASW187" s="312"/>
      <c r="ASX187" s="312"/>
      <c r="ASY187" s="312"/>
      <c r="ASZ187" s="312"/>
      <c r="ATA187" s="312"/>
      <c r="ATB187" s="312"/>
      <c r="ATC187" s="312"/>
      <c r="ATD187" s="312"/>
      <c r="ATE187" s="312"/>
      <c r="ATF187" s="312"/>
      <c r="ATG187" s="312"/>
      <c r="ATH187" s="312"/>
      <c r="ATI187" s="312"/>
      <c r="ATJ187" s="312"/>
      <c r="ATK187" s="312"/>
      <c r="ATL187" s="312"/>
      <c r="ATM187" s="312"/>
      <c r="ATN187" s="312"/>
      <c r="ATO187" s="312"/>
      <c r="ATP187" s="312"/>
      <c r="ATQ187" s="312"/>
      <c r="ATR187" s="312"/>
      <c r="ATS187" s="312"/>
      <c r="ATT187" s="312"/>
      <c r="ATU187" s="312"/>
      <c r="ATV187" s="312"/>
      <c r="ATW187" s="312"/>
      <c r="ATX187" s="312"/>
      <c r="ATY187" s="312"/>
      <c r="ATZ187" s="312"/>
      <c r="AUA187" s="312"/>
      <c r="AUB187" s="312"/>
      <c r="AUC187" s="312"/>
      <c r="AUD187" s="312"/>
      <c r="AUE187" s="312"/>
      <c r="AUF187" s="312"/>
      <c r="AUG187" s="312"/>
      <c r="AUH187" s="312"/>
      <c r="AUI187" s="312"/>
      <c r="AUJ187" s="312"/>
      <c r="AUK187" s="312"/>
      <c r="AUL187" s="312"/>
      <c r="AUM187" s="312"/>
      <c r="AUN187" s="312"/>
      <c r="AUO187" s="312"/>
      <c r="AUP187" s="312"/>
      <c r="AUQ187" s="312"/>
      <c r="AUR187" s="312"/>
      <c r="AUS187" s="312"/>
      <c r="AUT187" s="312"/>
      <c r="AUU187" s="312"/>
      <c r="AUV187" s="312"/>
      <c r="AUW187" s="312"/>
      <c r="AUX187" s="312"/>
      <c r="AUY187" s="312"/>
      <c r="AUZ187" s="312"/>
      <c r="AVA187" s="312"/>
      <c r="AVB187" s="312"/>
      <c r="AVC187" s="312"/>
      <c r="AVD187" s="312"/>
      <c r="AVE187" s="312"/>
      <c r="AVF187" s="312"/>
      <c r="AVG187" s="312"/>
      <c r="AVH187" s="312"/>
      <c r="AVI187" s="312"/>
      <c r="AVJ187" s="312"/>
      <c r="AVK187" s="312"/>
      <c r="AVL187" s="312"/>
      <c r="AVM187" s="312"/>
      <c r="AVN187" s="312"/>
      <c r="AVO187" s="312"/>
      <c r="AVP187" s="312"/>
      <c r="AVQ187" s="312"/>
      <c r="AVR187" s="312"/>
      <c r="AVS187" s="312"/>
      <c r="AVT187" s="312"/>
      <c r="AVU187" s="312"/>
      <c r="AVV187" s="312"/>
      <c r="AVW187" s="312"/>
      <c r="AVX187" s="312"/>
      <c r="AVY187" s="312"/>
      <c r="AVZ187" s="312"/>
      <c r="AWA187" s="312"/>
      <c r="AWB187" s="312"/>
      <c r="AWC187" s="312"/>
      <c r="AWD187" s="312"/>
      <c r="AWE187" s="312"/>
      <c r="AWF187" s="312"/>
      <c r="AWG187" s="312"/>
      <c r="AWH187" s="312"/>
      <c r="AWI187" s="312"/>
      <c r="AWJ187" s="312"/>
      <c r="AWK187" s="312"/>
      <c r="AWL187" s="312"/>
      <c r="AWM187" s="312"/>
      <c r="AWN187" s="312"/>
      <c r="AWO187" s="312"/>
      <c r="AWP187" s="312"/>
      <c r="AWQ187" s="312"/>
      <c r="AWR187" s="312"/>
      <c r="AWS187" s="312"/>
      <c r="AWT187" s="312"/>
      <c r="AWU187" s="312"/>
      <c r="AWV187" s="312"/>
      <c r="AWW187" s="312"/>
      <c r="AWX187" s="312"/>
      <c r="AWY187" s="312"/>
      <c r="AWZ187" s="312"/>
      <c r="AXA187" s="312"/>
      <c r="AXB187" s="312"/>
      <c r="AXC187" s="312"/>
      <c r="AXD187" s="312"/>
      <c r="AXE187" s="312"/>
      <c r="AXF187" s="312"/>
      <c r="AXG187" s="312"/>
      <c r="AXH187" s="312"/>
      <c r="AXI187" s="312"/>
      <c r="AXJ187" s="312"/>
      <c r="AXK187" s="312"/>
      <c r="AXL187" s="312"/>
      <c r="AXM187" s="312"/>
      <c r="AXN187" s="312"/>
      <c r="AXO187" s="312"/>
      <c r="AXP187" s="312"/>
      <c r="AXQ187" s="312"/>
      <c r="AXR187" s="312"/>
      <c r="AXS187" s="312"/>
      <c r="AXT187" s="312"/>
      <c r="AXU187" s="312"/>
      <c r="AXV187" s="312"/>
      <c r="AXW187" s="312"/>
      <c r="AXX187" s="312"/>
      <c r="AXY187" s="312"/>
      <c r="AXZ187" s="312"/>
      <c r="AYA187" s="312"/>
      <c r="AYB187" s="312"/>
      <c r="AYC187" s="312"/>
      <c r="AYD187" s="312"/>
      <c r="AYE187" s="312"/>
      <c r="AYF187" s="312"/>
      <c r="AYG187" s="312"/>
      <c r="AYH187" s="312"/>
      <c r="AYI187" s="312"/>
      <c r="AYJ187" s="312"/>
      <c r="AYK187" s="312"/>
      <c r="AYL187" s="312"/>
      <c r="AYM187" s="312"/>
      <c r="AYN187" s="312"/>
      <c r="AYO187" s="312"/>
      <c r="AYP187" s="312"/>
      <c r="AYQ187" s="312"/>
      <c r="AYR187" s="312"/>
      <c r="AYS187" s="312"/>
      <c r="AYT187" s="312"/>
      <c r="AYU187" s="312"/>
      <c r="AYV187" s="312"/>
      <c r="AYW187" s="312"/>
      <c r="AYX187" s="312"/>
      <c r="AYY187" s="312"/>
      <c r="AYZ187" s="312"/>
      <c r="AZA187" s="312"/>
      <c r="AZB187" s="312"/>
      <c r="AZC187" s="312"/>
      <c r="AZD187" s="312"/>
      <c r="AZE187" s="312"/>
      <c r="AZF187" s="312"/>
      <c r="AZG187" s="312"/>
      <c r="AZH187" s="312"/>
      <c r="AZI187" s="312"/>
      <c r="AZJ187" s="312"/>
      <c r="AZK187" s="312"/>
      <c r="AZL187" s="312"/>
      <c r="AZM187" s="312"/>
      <c r="AZN187" s="312"/>
      <c r="AZO187" s="312"/>
      <c r="AZP187" s="312"/>
      <c r="AZQ187" s="312"/>
      <c r="AZR187" s="312"/>
      <c r="AZS187" s="312"/>
      <c r="AZT187" s="312"/>
      <c r="AZU187" s="312"/>
      <c r="AZV187" s="312"/>
      <c r="AZW187" s="312"/>
      <c r="AZX187" s="312"/>
      <c r="AZY187" s="312"/>
      <c r="AZZ187" s="312"/>
      <c r="BAA187" s="312"/>
      <c r="BAB187" s="312"/>
      <c r="BAC187" s="312"/>
      <c r="BAD187" s="312"/>
      <c r="BAE187" s="312"/>
      <c r="BAF187" s="312"/>
      <c r="BAG187" s="312"/>
      <c r="BAH187" s="312"/>
      <c r="BAI187" s="312"/>
      <c r="BAJ187" s="312"/>
      <c r="BAK187" s="312"/>
      <c r="BAL187" s="312"/>
      <c r="BAM187" s="312"/>
      <c r="BAN187" s="312"/>
      <c r="BAO187" s="312"/>
      <c r="BAP187" s="312"/>
      <c r="BAQ187" s="312"/>
      <c r="BAR187" s="312"/>
      <c r="BAS187" s="312"/>
      <c r="BAT187" s="312"/>
      <c r="BAU187" s="312"/>
      <c r="BAV187" s="312"/>
      <c r="BAW187" s="312"/>
      <c r="BAX187" s="312"/>
      <c r="BAY187" s="312"/>
      <c r="BAZ187" s="312"/>
      <c r="BBA187" s="312"/>
      <c r="BBB187" s="312"/>
      <c r="BBC187" s="312"/>
      <c r="BBD187" s="312"/>
      <c r="BBE187" s="312"/>
      <c r="BBF187" s="312"/>
      <c r="BBG187" s="312"/>
      <c r="BBH187" s="312"/>
      <c r="BBI187" s="312"/>
      <c r="BBJ187" s="312"/>
      <c r="BBK187" s="312"/>
      <c r="BBL187" s="312"/>
      <c r="BBM187" s="312"/>
      <c r="BBN187" s="312"/>
      <c r="BBO187" s="312"/>
      <c r="BBP187" s="312"/>
      <c r="BBQ187" s="312"/>
      <c r="BBR187" s="312"/>
      <c r="BBS187" s="312"/>
      <c r="BBT187" s="312"/>
      <c r="BBU187" s="312"/>
      <c r="BBV187" s="312"/>
      <c r="BBW187" s="312"/>
      <c r="BBX187" s="312"/>
      <c r="BBY187" s="312"/>
      <c r="BBZ187" s="312"/>
      <c r="BCA187" s="312"/>
      <c r="BCB187" s="312"/>
      <c r="BCC187" s="312"/>
      <c r="BCD187" s="312"/>
      <c r="BCE187" s="312"/>
      <c r="BCF187" s="312"/>
      <c r="BCG187" s="312"/>
      <c r="BCH187" s="312"/>
      <c r="BCI187" s="312"/>
      <c r="BCJ187" s="312"/>
      <c r="BCK187" s="312"/>
      <c r="BCL187" s="312"/>
      <c r="BCM187" s="312"/>
      <c r="BCN187" s="312"/>
      <c r="BCO187" s="312"/>
      <c r="BCP187" s="312"/>
      <c r="BCQ187" s="312"/>
      <c r="BCR187" s="312"/>
      <c r="BCS187" s="312"/>
      <c r="BCT187" s="312"/>
      <c r="BCU187" s="312"/>
      <c r="BCV187" s="312"/>
      <c r="BCW187" s="312"/>
      <c r="BCX187" s="312"/>
      <c r="BCY187" s="312"/>
      <c r="BCZ187" s="312"/>
      <c r="BDA187" s="312"/>
      <c r="BDB187" s="312"/>
      <c r="BDC187" s="312"/>
      <c r="BDD187" s="312"/>
      <c r="BDE187" s="312"/>
      <c r="BDF187" s="312"/>
      <c r="BDG187" s="312"/>
      <c r="BDH187" s="312"/>
      <c r="BDI187" s="312"/>
      <c r="BDJ187" s="312"/>
      <c r="BDK187" s="312"/>
      <c r="BDL187" s="312"/>
      <c r="BDM187" s="312"/>
      <c r="BDN187" s="312"/>
      <c r="BDO187" s="312"/>
      <c r="BDP187" s="312"/>
      <c r="BDQ187" s="312"/>
      <c r="BDR187" s="312"/>
      <c r="BDS187" s="312"/>
      <c r="BDT187" s="312"/>
      <c r="BDU187" s="312"/>
      <c r="BDV187" s="312"/>
      <c r="BDW187" s="312"/>
      <c r="BDX187" s="312"/>
      <c r="BDY187" s="312"/>
      <c r="BDZ187" s="312"/>
      <c r="BEA187" s="312"/>
      <c r="BEB187" s="312"/>
      <c r="BEC187" s="312"/>
      <c r="BED187" s="312"/>
      <c r="BEE187" s="312"/>
      <c r="BEF187" s="312"/>
      <c r="BEG187" s="312"/>
      <c r="BEH187" s="312"/>
      <c r="BEI187" s="312"/>
      <c r="BEJ187" s="312"/>
      <c r="BEK187" s="312"/>
      <c r="BEL187" s="312"/>
      <c r="BEM187" s="312"/>
      <c r="BEN187" s="312"/>
      <c r="BEO187" s="312"/>
      <c r="BEP187" s="312"/>
      <c r="BEQ187" s="312"/>
      <c r="BER187" s="312"/>
      <c r="BES187" s="312"/>
      <c r="BET187" s="312"/>
      <c r="BEU187" s="312"/>
      <c r="BEV187" s="312"/>
      <c r="BEW187" s="312"/>
      <c r="BEX187" s="312"/>
      <c r="BEY187" s="312"/>
      <c r="BEZ187" s="312"/>
      <c r="BFA187" s="312"/>
      <c r="BFB187" s="312"/>
      <c r="BFC187" s="312"/>
      <c r="BFD187" s="312"/>
      <c r="BFE187" s="312"/>
      <c r="BFF187" s="312"/>
      <c r="BFG187" s="312"/>
      <c r="BFH187" s="312"/>
      <c r="BFI187" s="312"/>
      <c r="BFJ187" s="312"/>
      <c r="BFK187" s="312"/>
      <c r="BFL187" s="312"/>
      <c r="BFM187" s="312"/>
      <c r="BFN187" s="312"/>
      <c r="BFO187" s="312"/>
      <c r="BFP187" s="312"/>
      <c r="BFQ187" s="312"/>
      <c r="BFR187" s="312"/>
      <c r="BFS187" s="312"/>
      <c r="BFT187" s="312"/>
      <c r="BFU187" s="312"/>
      <c r="BFV187" s="312"/>
      <c r="BFW187" s="312"/>
      <c r="BFX187" s="312"/>
      <c r="BFY187" s="312"/>
      <c r="BFZ187" s="312"/>
      <c r="BGA187" s="312"/>
      <c r="BGB187" s="312"/>
      <c r="BGC187" s="312"/>
      <c r="BGD187" s="312"/>
      <c r="BGE187" s="312"/>
      <c r="BGF187" s="312"/>
      <c r="BGG187" s="312"/>
      <c r="BGH187" s="312"/>
      <c r="BGI187" s="312"/>
      <c r="BGJ187" s="312"/>
      <c r="BGK187" s="312"/>
      <c r="BGL187" s="312"/>
      <c r="BGM187" s="312"/>
      <c r="BGN187" s="312"/>
      <c r="BGO187" s="312"/>
      <c r="BGP187" s="312"/>
      <c r="BGQ187" s="312"/>
      <c r="BGR187" s="312"/>
      <c r="BGS187" s="312"/>
      <c r="BGT187" s="312"/>
      <c r="BGU187" s="312"/>
      <c r="BGV187" s="312"/>
      <c r="BGW187" s="312"/>
      <c r="BGX187" s="312"/>
      <c r="BGY187" s="312"/>
      <c r="BGZ187" s="312"/>
      <c r="BHA187" s="312"/>
      <c r="BHB187" s="312"/>
      <c r="BHC187" s="312"/>
      <c r="BHD187" s="312"/>
      <c r="BHE187" s="312"/>
      <c r="BHF187" s="312"/>
      <c r="BHG187" s="312"/>
      <c r="BHH187" s="312"/>
      <c r="BHI187" s="312"/>
      <c r="BHJ187" s="312"/>
      <c r="BHK187" s="312"/>
      <c r="BHL187" s="312"/>
      <c r="BHM187" s="312"/>
      <c r="BHN187" s="312"/>
      <c r="BHO187" s="312"/>
      <c r="BHP187" s="312"/>
      <c r="BHQ187" s="312"/>
      <c r="BHR187" s="312"/>
      <c r="BHS187" s="312"/>
      <c r="BHT187" s="312"/>
      <c r="BHU187" s="312"/>
      <c r="BHV187" s="312"/>
      <c r="BHW187" s="312"/>
      <c r="BHX187" s="312"/>
      <c r="BHY187" s="312"/>
      <c r="BHZ187" s="312"/>
      <c r="BIA187" s="312"/>
      <c r="BIB187" s="312"/>
      <c r="BIC187" s="312"/>
      <c r="BID187" s="312"/>
      <c r="BIE187" s="312"/>
      <c r="BIF187" s="312"/>
      <c r="BIG187" s="312"/>
      <c r="BIH187" s="312"/>
      <c r="BII187" s="312"/>
      <c r="BIJ187" s="312"/>
      <c r="BIK187" s="312"/>
      <c r="BIL187" s="312"/>
      <c r="BIM187" s="312"/>
      <c r="BIN187" s="312"/>
      <c r="BIO187" s="312"/>
      <c r="BIP187" s="312"/>
      <c r="BIQ187" s="312"/>
      <c r="BIR187" s="312"/>
      <c r="BIS187" s="312"/>
      <c r="BIT187" s="312"/>
      <c r="BIU187" s="312"/>
      <c r="BIV187" s="312"/>
      <c r="BIW187" s="312"/>
      <c r="BIX187" s="312"/>
      <c r="BIY187" s="312"/>
      <c r="BIZ187" s="312"/>
      <c r="BJA187" s="312"/>
      <c r="BJB187" s="312"/>
      <c r="BJC187" s="312"/>
      <c r="BJD187" s="312"/>
      <c r="BJE187" s="312"/>
      <c r="BJF187" s="312"/>
      <c r="BJG187" s="312"/>
      <c r="BJH187" s="312"/>
      <c r="BJI187" s="312"/>
      <c r="BJJ187" s="312"/>
      <c r="BJK187" s="312"/>
      <c r="BJL187" s="312"/>
      <c r="BJM187" s="312"/>
      <c r="BJN187" s="312"/>
      <c r="BJO187" s="312"/>
      <c r="BJP187" s="312"/>
      <c r="BJQ187" s="312"/>
      <c r="BJR187" s="312"/>
      <c r="BJS187" s="312"/>
      <c r="BJT187" s="312"/>
      <c r="BJU187" s="312"/>
      <c r="BJV187" s="312"/>
      <c r="BJW187" s="312"/>
      <c r="BJX187" s="312"/>
      <c r="BJY187" s="312"/>
      <c r="BJZ187" s="312"/>
      <c r="BKA187" s="312"/>
      <c r="BKB187" s="312"/>
      <c r="BKC187" s="312"/>
      <c r="BKD187" s="312"/>
      <c r="BKE187" s="312"/>
      <c r="BKF187" s="312"/>
      <c r="BKG187" s="312"/>
      <c r="BKH187" s="312"/>
      <c r="BKI187" s="312"/>
      <c r="BKJ187" s="312"/>
      <c r="BKK187" s="312"/>
      <c r="BKL187" s="312"/>
      <c r="BKM187" s="312"/>
      <c r="BKN187" s="312"/>
      <c r="BKO187" s="312"/>
      <c r="BKP187" s="312"/>
      <c r="BKQ187" s="312"/>
      <c r="BKR187" s="312"/>
      <c r="BKS187" s="312"/>
      <c r="BKT187" s="312"/>
      <c r="BKU187" s="312"/>
      <c r="BKV187" s="312"/>
      <c r="BKW187" s="312"/>
      <c r="BKX187" s="312"/>
      <c r="BKY187" s="312"/>
      <c r="BKZ187" s="312"/>
      <c r="BLA187" s="312"/>
      <c r="BLB187" s="312"/>
      <c r="BLC187" s="312"/>
      <c r="BLD187" s="312"/>
      <c r="BLE187" s="312"/>
      <c r="BLF187" s="312"/>
      <c r="BLG187" s="312"/>
      <c r="BLH187" s="312"/>
      <c r="BLI187" s="312"/>
      <c r="BLJ187" s="312"/>
      <c r="BLK187" s="312"/>
      <c r="BLL187" s="312"/>
      <c r="BLM187" s="312"/>
      <c r="BLN187" s="312"/>
      <c r="BLO187" s="312"/>
      <c r="BLP187" s="312"/>
      <c r="BLQ187" s="312"/>
      <c r="BLR187" s="312"/>
      <c r="BLS187" s="312"/>
      <c r="BLT187" s="312"/>
      <c r="BLU187" s="312"/>
      <c r="BLV187" s="312"/>
      <c r="BLW187" s="312"/>
      <c r="BLX187" s="312"/>
      <c r="BLY187" s="312"/>
      <c r="BLZ187" s="312"/>
      <c r="BMA187" s="312"/>
      <c r="BMB187" s="312"/>
      <c r="BMC187" s="312"/>
      <c r="BMD187" s="312"/>
      <c r="BME187" s="312"/>
      <c r="BMF187" s="312"/>
      <c r="BMG187" s="312"/>
      <c r="BMH187" s="312"/>
      <c r="BMI187" s="312"/>
      <c r="BMJ187" s="312"/>
      <c r="BMK187" s="312"/>
      <c r="BML187" s="312"/>
      <c r="BMM187" s="312"/>
      <c r="BMN187" s="312"/>
      <c r="BMO187" s="312"/>
      <c r="BMP187" s="312"/>
      <c r="BMQ187" s="312"/>
      <c r="BMR187" s="312"/>
      <c r="BMS187" s="312"/>
      <c r="BMT187" s="312"/>
      <c r="BMU187" s="312"/>
      <c r="BMV187" s="312"/>
      <c r="BMW187" s="312"/>
      <c r="BMX187" s="312"/>
      <c r="BMY187" s="312"/>
      <c r="BMZ187" s="312"/>
      <c r="BNA187" s="312"/>
      <c r="BNB187" s="312"/>
      <c r="BNC187" s="312"/>
      <c r="BND187" s="312"/>
      <c r="BNE187" s="312"/>
      <c r="BNF187" s="312"/>
      <c r="BNG187" s="312"/>
      <c r="BNH187" s="312"/>
      <c r="BNI187" s="312"/>
      <c r="BNJ187" s="312"/>
      <c r="BNK187" s="312"/>
      <c r="BNL187" s="312"/>
      <c r="BNM187" s="312"/>
      <c r="BNN187" s="312"/>
      <c r="BNO187" s="312"/>
      <c r="BNP187" s="312"/>
      <c r="BNQ187" s="312"/>
      <c r="BNR187" s="312"/>
      <c r="BNS187" s="312"/>
      <c r="BNT187" s="312"/>
      <c r="BNU187" s="312"/>
      <c r="BNV187" s="312"/>
      <c r="BNW187" s="312"/>
      <c r="BNX187" s="312"/>
      <c r="BNY187" s="312"/>
      <c r="BNZ187" s="312"/>
      <c r="BOA187" s="312"/>
      <c r="BOB187" s="312"/>
      <c r="BOC187" s="312"/>
      <c r="BOD187" s="312"/>
      <c r="BOE187" s="312"/>
      <c r="BOF187" s="312"/>
      <c r="BOG187" s="312"/>
      <c r="BOH187" s="312"/>
      <c r="BOI187" s="312"/>
      <c r="BOJ187" s="312"/>
      <c r="BOK187" s="312"/>
      <c r="BOL187" s="312"/>
      <c r="BOM187" s="312"/>
      <c r="BON187" s="312"/>
      <c r="BOO187" s="312"/>
      <c r="BOP187" s="312"/>
      <c r="BOQ187" s="312"/>
      <c r="BOR187" s="312"/>
      <c r="BOS187" s="312"/>
      <c r="BOT187" s="312"/>
      <c r="BOU187" s="312"/>
      <c r="BOV187" s="312"/>
      <c r="BOW187" s="312"/>
      <c r="BOX187" s="312"/>
      <c r="BOY187" s="312"/>
      <c r="BOZ187" s="312"/>
      <c r="BPA187" s="312"/>
      <c r="BPB187" s="312"/>
      <c r="BPC187" s="312"/>
      <c r="BPD187" s="312"/>
      <c r="BPE187" s="312"/>
      <c r="BPF187" s="312"/>
      <c r="BPG187" s="312"/>
      <c r="BPH187" s="312"/>
      <c r="BPI187" s="312"/>
      <c r="BPJ187" s="312"/>
      <c r="BPK187" s="312"/>
      <c r="BPL187" s="312"/>
      <c r="BPM187" s="312"/>
      <c r="BPN187" s="312"/>
      <c r="BPO187" s="312"/>
      <c r="BPP187" s="312"/>
      <c r="BPQ187" s="312"/>
      <c r="BPR187" s="312"/>
      <c r="BPS187" s="312"/>
      <c r="BPT187" s="312"/>
      <c r="BPU187" s="312"/>
      <c r="BPV187" s="312"/>
      <c r="BPW187" s="312"/>
      <c r="BPX187" s="312"/>
      <c r="BPY187" s="312"/>
      <c r="BPZ187" s="312"/>
      <c r="BQA187" s="312"/>
      <c r="BQB187" s="312"/>
      <c r="BQC187" s="312"/>
      <c r="BQD187" s="312"/>
      <c r="BQE187" s="312"/>
      <c r="BQF187" s="312"/>
      <c r="BQG187" s="312"/>
      <c r="BQH187" s="312"/>
      <c r="BQI187" s="312"/>
      <c r="BQJ187" s="312"/>
      <c r="BQK187" s="312"/>
      <c r="BQL187" s="312"/>
      <c r="BQM187" s="312"/>
      <c r="BQN187" s="312"/>
      <c r="BQO187" s="312"/>
      <c r="BQP187" s="312"/>
      <c r="BQQ187" s="312"/>
      <c r="BQR187" s="312"/>
      <c r="BQS187" s="312"/>
      <c r="BQT187" s="312"/>
      <c r="BQU187" s="312"/>
      <c r="BQV187" s="312"/>
      <c r="BQW187" s="312"/>
      <c r="BQX187" s="312"/>
      <c r="BQY187" s="312"/>
      <c r="BQZ187" s="312"/>
      <c r="BRA187" s="312"/>
      <c r="BRB187" s="312"/>
      <c r="BRC187" s="312"/>
      <c r="BRD187" s="312"/>
      <c r="BRE187" s="312"/>
      <c r="BRF187" s="312"/>
      <c r="BRG187" s="312"/>
      <c r="BRH187" s="312"/>
      <c r="BRI187" s="312"/>
      <c r="BRJ187" s="312"/>
      <c r="BRK187" s="312"/>
      <c r="BRL187" s="312"/>
      <c r="BRM187" s="312"/>
      <c r="BRN187" s="312"/>
      <c r="BRO187" s="312"/>
      <c r="BRP187" s="312"/>
      <c r="BRQ187" s="312"/>
      <c r="BRR187" s="312"/>
      <c r="BRS187" s="312"/>
      <c r="BRT187" s="312"/>
      <c r="BRU187" s="312"/>
      <c r="BRV187" s="312"/>
      <c r="BRW187" s="312"/>
      <c r="BRX187" s="312"/>
      <c r="BRY187" s="312"/>
      <c r="BRZ187" s="312"/>
      <c r="BSA187" s="312"/>
      <c r="BSB187" s="312"/>
      <c r="BSC187" s="312"/>
      <c r="BSD187" s="312"/>
      <c r="BSE187" s="312"/>
      <c r="BSF187" s="312"/>
      <c r="BSG187" s="312"/>
      <c r="BSH187" s="312"/>
      <c r="BSI187" s="312"/>
      <c r="BSJ187" s="312"/>
      <c r="BSK187" s="312"/>
      <c r="BSL187" s="312"/>
      <c r="BSM187" s="312"/>
      <c r="BSN187" s="312"/>
      <c r="BSO187" s="312"/>
      <c r="BSP187" s="312"/>
      <c r="BSQ187" s="312"/>
      <c r="BSR187" s="312"/>
      <c r="BSS187" s="312"/>
      <c r="BST187" s="312"/>
      <c r="BSU187" s="312"/>
      <c r="BSV187" s="312"/>
      <c r="BSW187" s="312"/>
      <c r="BSX187" s="312"/>
      <c r="BSY187" s="312"/>
      <c r="BSZ187" s="312"/>
      <c r="BTA187" s="312"/>
      <c r="BTB187" s="312"/>
      <c r="BTC187" s="312"/>
      <c r="BTD187" s="312"/>
      <c r="BTE187" s="312"/>
      <c r="BTF187" s="312"/>
      <c r="BTG187" s="312"/>
      <c r="BTH187" s="312"/>
      <c r="BTI187" s="312"/>
      <c r="BTJ187" s="312"/>
      <c r="BTK187" s="312"/>
      <c r="BTL187" s="312"/>
      <c r="BTM187" s="312"/>
      <c r="BTN187" s="312"/>
      <c r="BTO187" s="312"/>
      <c r="BTP187" s="312"/>
      <c r="BTQ187" s="312"/>
      <c r="BTR187" s="312"/>
      <c r="BTS187" s="312"/>
      <c r="BTT187" s="312"/>
      <c r="BTU187" s="312"/>
      <c r="BTV187" s="312"/>
      <c r="BTW187" s="312"/>
      <c r="BTX187" s="312"/>
      <c r="BTY187" s="312"/>
      <c r="BTZ187" s="312"/>
      <c r="BUA187" s="312"/>
      <c r="BUB187" s="312"/>
      <c r="BUC187" s="312"/>
      <c r="BUD187" s="312"/>
      <c r="BUE187" s="312"/>
      <c r="BUF187" s="312"/>
      <c r="BUG187" s="312"/>
      <c r="BUH187" s="312"/>
      <c r="BUI187" s="312"/>
      <c r="BUJ187" s="312"/>
      <c r="BUK187" s="312"/>
      <c r="BUL187" s="312"/>
      <c r="BUM187" s="312"/>
      <c r="BUN187" s="312"/>
      <c r="BUO187" s="312"/>
      <c r="BUP187" s="312"/>
      <c r="BUQ187" s="312"/>
      <c r="BUR187" s="312"/>
      <c r="BUS187" s="312"/>
      <c r="BUT187" s="312"/>
      <c r="BUU187" s="312"/>
      <c r="BUV187" s="312"/>
      <c r="BUW187" s="312"/>
      <c r="BUX187" s="312"/>
      <c r="BUY187" s="312"/>
      <c r="BUZ187" s="312"/>
      <c r="BVA187" s="312"/>
      <c r="BVB187" s="312"/>
      <c r="BVC187" s="312"/>
      <c r="BVD187" s="312"/>
      <c r="BVE187" s="312"/>
      <c r="BVF187" s="312"/>
      <c r="BVG187" s="312"/>
      <c r="BVH187" s="312"/>
      <c r="BVI187" s="312"/>
      <c r="BVJ187" s="312"/>
      <c r="BVK187" s="312"/>
      <c r="BVL187" s="312"/>
      <c r="BVM187" s="312"/>
      <c r="BVN187" s="312"/>
      <c r="BVO187" s="312"/>
      <c r="BVP187" s="312"/>
      <c r="BVQ187" s="312"/>
      <c r="BVR187" s="312"/>
      <c r="BVS187" s="312"/>
      <c r="BVT187" s="312"/>
      <c r="BVU187" s="312"/>
      <c r="BVV187" s="312"/>
      <c r="BVW187" s="312"/>
      <c r="BVX187" s="312"/>
      <c r="BVY187" s="312"/>
      <c r="BVZ187" s="312"/>
      <c r="BWA187" s="312"/>
      <c r="BWB187" s="312"/>
      <c r="BWC187" s="312"/>
      <c r="BWD187" s="312"/>
      <c r="BWE187" s="312"/>
      <c r="BWF187" s="312"/>
      <c r="BWG187" s="312"/>
      <c r="BWH187" s="312"/>
      <c r="BWI187" s="312"/>
      <c r="BWJ187" s="312"/>
      <c r="BWK187" s="312"/>
      <c r="BWL187" s="312"/>
      <c r="BWM187" s="312"/>
      <c r="BWN187" s="312"/>
      <c r="BWO187" s="312"/>
      <c r="BWP187" s="312"/>
      <c r="BWQ187" s="312"/>
      <c r="BWR187" s="312"/>
      <c r="BWS187" s="312"/>
      <c r="BWT187" s="312"/>
      <c r="BWU187" s="312"/>
      <c r="BWV187" s="312"/>
      <c r="BWW187" s="312"/>
      <c r="BWX187" s="312"/>
      <c r="BWY187" s="312"/>
      <c r="BWZ187" s="312"/>
      <c r="BXA187" s="312"/>
      <c r="BXB187" s="312"/>
      <c r="BXC187" s="312"/>
      <c r="BXD187" s="312"/>
      <c r="BXE187" s="312"/>
      <c r="BXF187" s="312"/>
      <c r="BXG187" s="312"/>
      <c r="BXH187" s="312"/>
      <c r="BXI187" s="312"/>
      <c r="BXJ187" s="312"/>
      <c r="BXK187" s="312"/>
      <c r="BXL187" s="312"/>
      <c r="BXM187" s="312"/>
      <c r="BXN187" s="312"/>
      <c r="BXO187" s="312"/>
      <c r="BXP187" s="312"/>
      <c r="BXQ187" s="312"/>
      <c r="BXR187" s="312"/>
      <c r="BXS187" s="312"/>
      <c r="BXT187" s="312"/>
      <c r="BXU187" s="312"/>
      <c r="BXV187" s="312"/>
      <c r="BXW187" s="312"/>
      <c r="BXX187" s="312"/>
      <c r="BXY187" s="312"/>
      <c r="BXZ187" s="312"/>
      <c r="BYA187" s="312"/>
      <c r="BYB187" s="312"/>
      <c r="BYC187" s="312"/>
      <c r="BYD187" s="312"/>
      <c r="BYE187" s="312"/>
      <c r="BYF187" s="312"/>
      <c r="BYG187" s="312"/>
      <c r="BYH187" s="312"/>
      <c r="BYI187" s="312"/>
      <c r="BYJ187" s="312"/>
      <c r="BYK187" s="312"/>
      <c r="BYL187" s="312"/>
      <c r="BYM187" s="312"/>
      <c r="BYN187" s="312"/>
      <c r="BYO187" s="312"/>
      <c r="BYP187" s="312"/>
      <c r="BYQ187" s="312"/>
      <c r="BYR187" s="312"/>
      <c r="BYS187" s="312"/>
      <c r="BYT187" s="312"/>
      <c r="BYU187" s="312"/>
      <c r="BYV187" s="312"/>
      <c r="BYW187" s="312"/>
      <c r="BYX187" s="312"/>
      <c r="BYY187" s="312"/>
      <c r="BYZ187" s="312"/>
      <c r="BZA187" s="312"/>
      <c r="BZB187" s="312"/>
      <c r="BZC187" s="312"/>
      <c r="BZD187" s="312"/>
      <c r="BZE187" s="312"/>
      <c r="BZF187" s="312"/>
      <c r="BZG187" s="312"/>
      <c r="BZH187" s="312"/>
      <c r="BZI187" s="312"/>
      <c r="BZJ187" s="312"/>
      <c r="BZK187" s="312"/>
      <c r="BZL187" s="312"/>
      <c r="BZM187" s="312"/>
      <c r="BZN187" s="312"/>
      <c r="BZO187" s="312"/>
      <c r="BZP187" s="312"/>
      <c r="BZQ187" s="312"/>
      <c r="BZR187" s="312"/>
      <c r="BZS187" s="312"/>
      <c r="BZT187" s="312"/>
      <c r="BZU187" s="312"/>
      <c r="BZV187" s="312"/>
      <c r="BZW187" s="312"/>
      <c r="BZX187" s="312"/>
      <c r="BZY187" s="312"/>
      <c r="BZZ187" s="312"/>
      <c r="CAA187" s="312"/>
      <c r="CAB187" s="312"/>
      <c r="CAC187" s="312"/>
      <c r="CAD187" s="312"/>
      <c r="CAE187" s="312"/>
      <c r="CAF187" s="312"/>
      <c r="CAG187" s="312"/>
      <c r="CAH187" s="312"/>
      <c r="CAI187" s="312"/>
      <c r="CAJ187" s="312"/>
      <c r="CAK187" s="312"/>
      <c r="CAL187" s="312"/>
      <c r="CAM187" s="312"/>
      <c r="CAN187" s="312"/>
      <c r="CAO187" s="312"/>
      <c r="CAP187" s="312"/>
      <c r="CAQ187" s="312"/>
      <c r="CAR187" s="312"/>
      <c r="CAS187" s="312"/>
      <c r="CAT187" s="312"/>
      <c r="CAU187" s="312"/>
      <c r="CAV187" s="312"/>
      <c r="CAW187" s="312"/>
      <c r="CAX187" s="312"/>
      <c r="CAY187" s="312"/>
      <c r="CAZ187" s="312"/>
      <c r="CBA187" s="312"/>
      <c r="CBB187" s="312"/>
      <c r="CBC187" s="312"/>
      <c r="CBD187" s="312"/>
      <c r="CBE187" s="312"/>
      <c r="CBF187" s="312"/>
      <c r="CBG187" s="312"/>
      <c r="CBH187" s="312"/>
      <c r="CBI187" s="312"/>
      <c r="CBJ187" s="312"/>
      <c r="CBK187" s="312"/>
      <c r="CBL187" s="312"/>
      <c r="CBM187" s="312"/>
      <c r="CBN187" s="312"/>
      <c r="CBO187" s="312"/>
      <c r="CBP187" s="312"/>
      <c r="CBQ187" s="312"/>
      <c r="CBR187" s="312"/>
      <c r="CBS187" s="312"/>
      <c r="CBT187" s="312"/>
      <c r="CBU187" s="312"/>
      <c r="CBV187" s="312"/>
      <c r="CBW187" s="312"/>
      <c r="CBX187" s="312"/>
      <c r="CBY187" s="312"/>
      <c r="CBZ187" s="312"/>
      <c r="CCA187" s="312"/>
      <c r="CCB187" s="312"/>
      <c r="CCC187" s="312"/>
      <c r="CCD187" s="312"/>
      <c r="CCE187" s="312"/>
      <c r="CCF187" s="312"/>
      <c r="CCG187" s="312"/>
      <c r="CCH187" s="312"/>
      <c r="CCI187" s="312"/>
      <c r="CCJ187" s="312"/>
      <c r="CCK187" s="312"/>
      <c r="CCL187" s="312"/>
      <c r="CCM187" s="312"/>
      <c r="CCN187" s="312"/>
      <c r="CCO187" s="312"/>
      <c r="CCP187" s="312"/>
      <c r="CCQ187" s="312"/>
      <c r="CCR187" s="312"/>
      <c r="CCS187" s="312"/>
      <c r="CCT187" s="312"/>
      <c r="CCU187" s="312"/>
      <c r="CCV187" s="312"/>
      <c r="CCW187" s="312"/>
      <c r="CCX187" s="312"/>
      <c r="CCY187" s="312"/>
      <c r="CCZ187" s="312"/>
      <c r="CDA187" s="312"/>
      <c r="CDB187" s="312"/>
      <c r="CDC187" s="312"/>
      <c r="CDD187" s="312"/>
      <c r="CDE187" s="312"/>
      <c r="CDF187" s="312"/>
      <c r="CDG187" s="312"/>
      <c r="CDH187" s="312"/>
      <c r="CDI187" s="312"/>
      <c r="CDJ187" s="312"/>
      <c r="CDK187" s="312"/>
      <c r="CDL187" s="312"/>
      <c r="CDM187" s="312"/>
      <c r="CDN187" s="312"/>
      <c r="CDO187" s="312"/>
      <c r="CDP187" s="312"/>
      <c r="CDQ187" s="312"/>
      <c r="CDR187" s="312"/>
      <c r="CDS187" s="312"/>
      <c r="CDT187" s="312"/>
      <c r="CDU187" s="312"/>
      <c r="CDV187" s="312"/>
      <c r="CDW187" s="312"/>
      <c r="CDX187" s="312"/>
      <c r="CDY187" s="312"/>
      <c r="CDZ187" s="312"/>
      <c r="CEA187" s="312"/>
      <c r="CEB187" s="312"/>
      <c r="CEC187" s="312"/>
      <c r="CED187" s="312"/>
      <c r="CEE187" s="312"/>
      <c r="CEF187" s="312"/>
      <c r="CEG187" s="312"/>
      <c r="CEH187" s="312"/>
      <c r="CEI187" s="312"/>
      <c r="CEJ187" s="312"/>
      <c r="CEK187" s="312"/>
      <c r="CEL187" s="312"/>
      <c r="CEM187" s="312"/>
      <c r="CEN187" s="312"/>
      <c r="CEO187" s="312"/>
      <c r="CEP187" s="312"/>
      <c r="CEQ187" s="312"/>
      <c r="CER187" s="312"/>
      <c r="CES187" s="312"/>
      <c r="CET187" s="312"/>
      <c r="CEU187" s="312"/>
      <c r="CEV187" s="312"/>
      <c r="CEW187" s="312"/>
      <c r="CEX187" s="312"/>
      <c r="CEY187" s="312"/>
      <c r="CEZ187" s="312"/>
      <c r="CFA187" s="312"/>
      <c r="CFB187" s="312"/>
      <c r="CFC187" s="312"/>
      <c r="CFD187" s="312"/>
      <c r="CFE187" s="312"/>
      <c r="CFF187" s="312"/>
      <c r="CFG187" s="312"/>
      <c r="CFH187" s="312"/>
      <c r="CFI187" s="312"/>
      <c r="CFJ187" s="312"/>
      <c r="CFK187" s="312"/>
      <c r="CFL187" s="312"/>
      <c r="CFM187" s="312"/>
      <c r="CFN187" s="312"/>
      <c r="CFO187" s="312"/>
      <c r="CFP187" s="312"/>
      <c r="CFQ187" s="312"/>
      <c r="CFR187" s="312"/>
      <c r="CFS187" s="312"/>
      <c r="CFT187" s="312"/>
      <c r="CFU187" s="312"/>
      <c r="CFV187" s="312"/>
      <c r="CFW187" s="312"/>
      <c r="CFX187" s="312"/>
      <c r="CFY187" s="312"/>
      <c r="CFZ187" s="312"/>
      <c r="CGA187" s="312"/>
      <c r="CGB187" s="312"/>
      <c r="CGC187" s="312"/>
      <c r="CGD187" s="312"/>
      <c r="CGE187" s="312"/>
      <c r="CGF187" s="312"/>
      <c r="CGG187" s="312"/>
      <c r="CGH187" s="312"/>
      <c r="CGI187" s="312"/>
      <c r="CGJ187" s="312"/>
      <c r="CGK187" s="312"/>
      <c r="CGL187" s="312"/>
      <c r="CGM187" s="312"/>
      <c r="CGN187" s="312"/>
      <c r="CGO187" s="312"/>
      <c r="CGP187" s="312"/>
      <c r="CGQ187" s="312"/>
      <c r="CGR187" s="312"/>
      <c r="CGS187" s="312"/>
      <c r="CGT187" s="312"/>
      <c r="CGU187" s="312"/>
      <c r="CGV187" s="312"/>
      <c r="CGW187" s="312"/>
      <c r="CGX187" s="312"/>
      <c r="CGY187" s="312"/>
      <c r="CGZ187" s="312"/>
      <c r="CHA187" s="312"/>
      <c r="CHB187" s="312"/>
      <c r="CHC187" s="312"/>
      <c r="CHD187" s="312"/>
      <c r="CHE187" s="312"/>
      <c r="CHF187" s="312"/>
      <c r="CHG187" s="312"/>
      <c r="CHH187" s="312"/>
      <c r="CHI187" s="312"/>
      <c r="CHJ187" s="312"/>
      <c r="CHK187" s="312"/>
      <c r="CHL187" s="312"/>
      <c r="CHM187" s="312"/>
      <c r="CHN187" s="312"/>
      <c r="CHO187" s="312"/>
      <c r="CHP187" s="312"/>
      <c r="CHQ187" s="312"/>
      <c r="CHR187" s="312"/>
      <c r="CHS187" s="312"/>
      <c r="CHT187" s="312"/>
      <c r="CHU187" s="312"/>
      <c r="CHV187" s="312"/>
      <c r="CHW187" s="312"/>
      <c r="CHX187" s="312"/>
      <c r="CHY187" s="312"/>
      <c r="CHZ187" s="312"/>
      <c r="CIA187" s="312"/>
      <c r="CIB187" s="312"/>
      <c r="CIC187" s="312"/>
      <c r="CID187" s="312"/>
      <c r="CIE187" s="312"/>
      <c r="CIF187" s="312"/>
      <c r="CIG187" s="312"/>
      <c r="CIH187" s="312"/>
      <c r="CII187" s="312"/>
      <c r="CIJ187" s="312"/>
      <c r="CIK187" s="312"/>
      <c r="CIL187" s="312"/>
      <c r="CIM187" s="312"/>
      <c r="CIN187" s="312"/>
      <c r="CIO187" s="312"/>
      <c r="CIP187" s="312"/>
      <c r="CIQ187" s="312"/>
      <c r="CIR187" s="312"/>
      <c r="CIS187" s="312"/>
      <c r="CIT187" s="312"/>
      <c r="CIU187" s="312"/>
      <c r="CIV187" s="312"/>
      <c r="CIW187" s="312"/>
      <c r="CIX187" s="312"/>
      <c r="CIY187" s="312"/>
      <c r="CIZ187" s="312"/>
      <c r="CJA187" s="312"/>
      <c r="CJB187" s="312"/>
      <c r="CJC187" s="312"/>
      <c r="CJD187" s="312"/>
      <c r="CJE187" s="312"/>
      <c r="CJF187" s="312"/>
      <c r="CJG187" s="312"/>
      <c r="CJH187" s="312"/>
      <c r="CJI187" s="312"/>
      <c r="CJJ187" s="312"/>
      <c r="CJK187" s="312"/>
      <c r="CJL187" s="312"/>
      <c r="CJM187" s="312"/>
      <c r="CJN187" s="312"/>
      <c r="CJO187" s="312"/>
      <c r="CJP187" s="312"/>
      <c r="CJQ187" s="312"/>
      <c r="CJR187" s="312"/>
      <c r="CJS187" s="312"/>
      <c r="CJT187" s="312"/>
      <c r="CJU187" s="312"/>
      <c r="CJV187" s="312"/>
      <c r="CJW187" s="312"/>
      <c r="CJX187" s="312"/>
      <c r="CJY187" s="312"/>
      <c r="CJZ187" s="312"/>
      <c r="CKA187" s="312"/>
      <c r="CKB187" s="312"/>
      <c r="CKC187" s="312"/>
      <c r="CKD187" s="312"/>
      <c r="CKE187" s="312"/>
      <c r="CKF187" s="312"/>
      <c r="CKG187" s="312"/>
      <c r="CKH187" s="312"/>
      <c r="CKI187" s="312"/>
      <c r="CKJ187" s="312"/>
      <c r="CKK187" s="312"/>
      <c r="CKL187" s="312"/>
      <c r="CKM187" s="312"/>
      <c r="CKN187" s="312"/>
      <c r="CKO187" s="312"/>
      <c r="CKP187" s="312"/>
      <c r="CKQ187" s="312"/>
      <c r="CKR187" s="312"/>
      <c r="CKS187" s="312"/>
      <c r="CKT187" s="312"/>
      <c r="CKU187" s="312"/>
      <c r="CKV187" s="312"/>
      <c r="CKW187" s="312"/>
      <c r="CKX187" s="312"/>
      <c r="CKY187" s="312"/>
      <c r="CKZ187" s="312"/>
      <c r="CLA187" s="312"/>
      <c r="CLB187" s="312"/>
      <c r="CLC187" s="312"/>
      <c r="CLD187" s="312"/>
      <c r="CLE187" s="312"/>
      <c r="CLF187" s="312"/>
      <c r="CLG187" s="312"/>
      <c r="CLH187" s="312"/>
      <c r="CLI187" s="312"/>
      <c r="CLJ187" s="312"/>
      <c r="CLK187" s="312"/>
      <c r="CLL187" s="312"/>
      <c r="CLM187" s="312"/>
      <c r="CLN187" s="312"/>
      <c r="CLO187" s="312"/>
      <c r="CLP187" s="312"/>
      <c r="CLQ187" s="312"/>
      <c r="CLR187" s="312"/>
      <c r="CLS187" s="312"/>
      <c r="CLT187" s="312"/>
      <c r="CLU187" s="312"/>
      <c r="CLV187" s="312"/>
      <c r="CLW187" s="312"/>
      <c r="CLX187" s="312"/>
      <c r="CLY187" s="312"/>
      <c r="CLZ187" s="312"/>
      <c r="CMA187" s="312"/>
      <c r="CMB187" s="312"/>
      <c r="CMC187" s="312"/>
      <c r="CMD187" s="312"/>
      <c r="CME187" s="312"/>
      <c r="CMF187" s="312"/>
      <c r="CMG187" s="312"/>
      <c r="CMH187" s="312"/>
      <c r="CMI187" s="312"/>
      <c r="CMJ187" s="312"/>
      <c r="CMK187" s="312"/>
      <c r="CML187" s="312"/>
      <c r="CMM187" s="312"/>
      <c r="CMN187" s="312"/>
      <c r="CMO187" s="312"/>
      <c r="CMP187" s="312"/>
      <c r="CMQ187" s="312"/>
      <c r="CMR187" s="312"/>
      <c r="CMS187" s="312"/>
      <c r="CMT187" s="312"/>
      <c r="CMU187" s="312"/>
      <c r="CMV187" s="312"/>
      <c r="CMW187" s="312"/>
      <c r="CMX187" s="312"/>
      <c r="CMY187" s="312"/>
      <c r="CMZ187" s="312"/>
      <c r="CNA187" s="312"/>
      <c r="CNB187" s="312"/>
      <c r="CNC187" s="312"/>
      <c r="CND187" s="312"/>
      <c r="CNE187" s="312"/>
      <c r="CNF187" s="312"/>
      <c r="CNG187" s="312"/>
      <c r="CNH187" s="312"/>
      <c r="CNI187" s="312"/>
      <c r="CNJ187" s="312"/>
      <c r="CNK187" s="312"/>
      <c r="CNL187" s="312"/>
      <c r="CNM187" s="312"/>
      <c r="CNN187" s="312"/>
      <c r="CNO187" s="312"/>
      <c r="CNP187" s="312"/>
      <c r="CNQ187" s="312"/>
      <c r="CNR187" s="312"/>
      <c r="CNS187" s="312"/>
      <c r="CNT187" s="312"/>
      <c r="CNU187" s="312"/>
      <c r="CNV187" s="312"/>
      <c r="CNW187" s="312"/>
      <c r="CNX187" s="312"/>
      <c r="CNY187" s="312"/>
      <c r="CNZ187" s="312"/>
      <c r="COA187" s="312"/>
      <c r="COB187" s="312"/>
      <c r="COC187" s="312"/>
      <c r="COD187" s="312"/>
      <c r="COE187" s="312"/>
      <c r="COF187" s="312"/>
      <c r="COG187" s="312"/>
      <c r="COH187" s="312"/>
      <c r="COI187" s="312"/>
      <c r="COJ187" s="312"/>
      <c r="COK187" s="312"/>
      <c r="COL187" s="312"/>
      <c r="COM187" s="312"/>
      <c r="CON187" s="312"/>
      <c r="COO187" s="312"/>
      <c r="COP187" s="312"/>
      <c r="COQ187" s="312"/>
      <c r="COR187" s="312"/>
      <c r="COS187" s="312"/>
      <c r="COT187" s="312"/>
      <c r="COU187" s="312"/>
      <c r="COV187" s="312"/>
      <c r="COW187" s="312"/>
      <c r="COX187" s="312"/>
      <c r="COY187" s="312"/>
      <c r="COZ187" s="312"/>
      <c r="CPA187" s="312"/>
      <c r="CPB187" s="312"/>
      <c r="CPC187" s="312"/>
      <c r="CPD187" s="312"/>
      <c r="CPE187" s="312"/>
      <c r="CPF187" s="312"/>
      <c r="CPG187" s="312"/>
      <c r="CPH187" s="312"/>
      <c r="CPI187" s="312"/>
      <c r="CPJ187" s="312"/>
      <c r="CPK187" s="312"/>
      <c r="CPL187" s="312"/>
      <c r="CPM187" s="312"/>
      <c r="CPN187" s="312"/>
      <c r="CPO187" s="312"/>
      <c r="CPP187" s="312"/>
      <c r="CPQ187" s="312"/>
      <c r="CPR187" s="312"/>
      <c r="CPS187" s="312"/>
      <c r="CPT187" s="312"/>
      <c r="CPU187" s="312"/>
      <c r="CPV187" s="312"/>
      <c r="CPW187" s="312"/>
      <c r="CPX187" s="312"/>
      <c r="CPY187" s="312"/>
      <c r="CPZ187" s="312"/>
      <c r="CQA187" s="312"/>
      <c r="CQB187" s="312"/>
      <c r="CQC187" s="312"/>
      <c r="CQD187" s="312"/>
      <c r="CQE187" s="312"/>
      <c r="CQF187" s="312"/>
      <c r="CQG187" s="312"/>
      <c r="CQH187" s="312"/>
      <c r="CQI187" s="312"/>
      <c r="CQJ187" s="312"/>
      <c r="CQK187" s="312"/>
      <c r="CQL187" s="312"/>
      <c r="CQM187" s="312"/>
      <c r="CQN187" s="312"/>
      <c r="CQO187" s="312"/>
      <c r="CQP187" s="312"/>
      <c r="CQQ187" s="312"/>
      <c r="CQR187" s="312"/>
      <c r="CQS187" s="312"/>
      <c r="CQT187" s="312"/>
      <c r="CQU187" s="312"/>
      <c r="CQV187" s="312"/>
      <c r="CQW187" s="312"/>
      <c r="CQX187" s="312"/>
      <c r="CQY187" s="312"/>
      <c r="CQZ187" s="312"/>
      <c r="CRA187" s="312"/>
      <c r="CRB187" s="312"/>
      <c r="CRC187" s="312"/>
      <c r="CRD187" s="312"/>
      <c r="CRE187" s="312"/>
      <c r="CRF187" s="312"/>
      <c r="CRG187" s="312"/>
      <c r="CRH187" s="312"/>
      <c r="CRI187" s="312"/>
      <c r="CRJ187" s="312"/>
      <c r="CRK187" s="312"/>
      <c r="CRL187" s="312"/>
      <c r="CRM187" s="312"/>
      <c r="CRN187" s="312"/>
      <c r="CRO187" s="312"/>
      <c r="CRP187" s="312"/>
      <c r="CRQ187" s="312"/>
      <c r="CRR187" s="312"/>
      <c r="CRS187" s="312"/>
      <c r="CRT187" s="312"/>
      <c r="CRU187" s="312"/>
      <c r="CRV187" s="312"/>
      <c r="CRW187" s="312"/>
      <c r="CRX187" s="312"/>
      <c r="CRY187" s="312"/>
      <c r="CRZ187" s="312"/>
      <c r="CSA187" s="312"/>
      <c r="CSB187" s="312"/>
      <c r="CSC187" s="312"/>
      <c r="CSD187" s="312"/>
      <c r="CSE187" s="312"/>
      <c r="CSF187" s="312"/>
      <c r="CSG187" s="312"/>
      <c r="CSH187" s="312"/>
      <c r="CSI187" s="312"/>
      <c r="CSJ187" s="312"/>
      <c r="CSK187" s="312"/>
      <c r="CSL187" s="312"/>
      <c r="CSM187" s="312"/>
      <c r="CSN187" s="312"/>
      <c r="CSO187" s="312"/>
      <c r="CSP187" s="312"/>
      <c r="CSQ187" s="312"/>
      <c r="CSR187" s="312"/>
      <c r="CSS187" s="312"/>
      <c r="CST187" s="312"/>
      <c r="CSU187" s="312"/>
      <c r="CSV187" s="312"/>
      <c r="CSW187" s="312"/>
      <c r="CSX187" s="312"/>
      <c r="CSY187" s="312"/>
      <c r="CSZ187" s="312"/>
      <c r="CTA187" s="312"/>
      <c r="CTB187" s="312"/>
      <c r="CTC187" s="312"/>
      <c r="CTD187" s="312"/>
      <c r="CTE187" s="312"/>
      <c r="CTF187" s="312"/>
      <c r="CTG187" s="312"/>
      <c r="CTH187" s="312"/>
      <c r="CTI187" s="312"/>
      <c r="CTJ187" s="312"/>
      <c r="CTK187" s="312"/>
      <c r="CTL187" s="312"/>
      <c r="CTM187" s="312"/>
      <c r="CTN187" s="312"/>
      <c r="CTO187" s="312"/>
      <c r="CTP187" s="312"/>
      <c r="CTQ187" s="312"/>
      <c r="CTR187" s="312"/>
      <c r="CTS187" s="312"/>
      <c r="CTT187" s="312"/>
      <c r="CTU187" s="312"/>
      <c r="CTV187" s="312"/>
      <c r="CTW187" s="312"/>
      <c r="CTX187" s="312"/>
      <c r="CTY187" s="312"/>
      <c r="CTZ187" s="312"/>
      <c r="CUA187" s="312"/>
      <c r="CUB187" s="312"/>
      <c r="CUC187" s="312"/>
      <c r="CUD187" s="312"/>
      <c r="CUE187" s="312"/>
      <c r="CUF187" s="312"/>
      <c r="CUG187" s="312"/>
      <c r="CUH187" s="312"/>
      <c r="CUI187" s="312"/>
      <c r="CUJ187" s="312"/>
      <c r="CUK187" s="312"/>
      <c r="CUL187" s="312"/>
      <c r="CUM187" s="312"/>
      <c r="CUN187" s="312"/>
      <c r="CUO187" s="312"/>
      <c r="CUP187" s="312"/>
      <c r="CUQ187" s="312"/>
      <c r="CUR187" s="312"/>
      <c r="CUS187" s="312"/>
      <c r="CUT187" s="312"/>
      <c r="CUU187" s="312"/>
      <c r="CUV187" s="312"/>
      <c r="CUW187" s="312"/>
      <c r="CUX187" s="312"/>
      <c r="CUY187" s="312"/>
      <c r="CUZ187" s="312"/>
      <c r="CVA187" s="312"/>
      <c r="CVB187" s="312"/>
      <c r="CVC187" s="312"/>
      <c r="CVD187" s="312"/>
      <c r="CVE187" s="312"/>
      <c r="CVF187" s="312"/>
      <c r="CVG187" s="312"/>
      <c r="CVH187" s="312"/>
      <c r="CVI187" s="312"/>
      <c r="CVJ187" s="312"/>
      <c r="CVK187" s="312"/>
      <c r="CVL187" s="312"/>
      <c r="CVM187" s="312"/>
      <c r="CVN187" s="312"/>
      <c r="CVO187" s="312"/>
      <c r="CVP187" s="312"/>
      <c r="CVQ187" s="312"/>
      <c r="CVR187" s="312"/>
      <c r="CVS187" s="312"/>
      <c r="CVT187" s="312"/>
      <c r="CVU187" s="312"/>
      <c r="CVV187" s="312"/>
      <c r="CVW187" s="312"/>
      <c r="CVX187" s="312"/>
      <c r="CVY187" s="312"/>
      <c r="CVZ187" s="312"/>
      <c r="CWA187" s="312"/>
      <c r="CWB187" s="312"/>
      <c r="CWC187" s="312"/>
      <c r="CWD187" s="312"/>
      <c r="CWE187" s="312"/>
      <c r="CWF187" s="312"/>
      <c r="CWG187" s="312"/>
      <c r="CWH187" s="312"/>
      <c r="CWI187" s="312"/>
      <c r="CWJ187" s="312"/>
      <c r="CWK187" s="312"/>
      <c r="CWL187" s="312"/>
      <c r="CWM187" s="312"/>
      <c r="CWN187" s="312"/>
      <c r="CWO187" s="312"/>
      <c r="CWP187" s="312"/>
      <c r="CWQ187" s="312"/>
      <c r="CWR187" s="312"/>
      <c r="CWS187" s="312"/>
      <c r="CWT187" s="312"/>
      <c r="CWU187" s="312"/>
      <c r="CWV187" s="312"/>
      <c r="CWW187" s="312"/>
      <c r="CWX187" s="312"/>
      <c r="CWY187" s="312"/>
      <c r="CWZ187" s="312"/>
      <c r="CXA187" s="312"/>
      <c r="CXB187" s="312"/>
      <c r="CXC187" s="312"/>
      <c r="CXD187" s="312"/>
      <c r="CXE187" s="312"/>
      <c r="CXF187" s="312"/>
      <c r="CXG187" s="312"/>
      <c r="CXH187" s="312"/>
      <c r="CXI187" s="312"/>
      <c r="CXJ187" s="312"/>
      <c r="CXK187" s="312"/>
      <c r="CXL187" s="312"/>
      <c r="CXM187" s="312"/>
      <c r="CXN187" s="312"/>
      <c r="CXO187" s="312"/>
      <c r="CXP187" s="312"/>
      <c r="CXQ187" s="312"/>
      <c r="CXR187" s="312"/>
      <c r="CXS187" s="312"/>
      <c r="CXT187" s="312"/>
      <c r="CXU187" s="312"/>
      <c r="CXV187" s="312"/>
      <c r="CXW187" s="312"/>
      <c r="CXX187" s="312"/>
      <c r="CXY187" s="312"/>
      <c r="CXZ187" s="312"/>
      <c r="CYA187" s="312"/>
      <c r="CYB187" s="312"/>
      <c r="CYC187" s="312"/>
      <c r="CYD187" s="312"/>
      <c r="CYE187" s="312"/>
      <c r="CYF187" s="312"/>
      <c r="CYG187" s="312"/>
      <c r="CYH187" s="312"/>
      <c r="CYI187" s="312"/>
      <c r="CYJ187" s="312"/>
      <c r="CYK187" s="312"/>
      <c r="CYL187" s="312"/>
      <c r="CYM187" s="312"/>
      <c r="CYN187" s="312"/>
      <c r="CYO187" s="312"/>
      <c r="CYP187" s="312"/>
      <c r="CYQ187" s="312"/>
      <c r="CYR187" s="312"/>
      <c r="CYS187" s="312"/>
      <c r="CYT187" s="312"/>
      <c r="CYU187" s="312"/>
      <c r="CYV187" s="312"/>
      <c r="CYW187" s="312"/>
      <c r="CYX187" s="312"/>
      <c r="CYY187" s="312"/>
      <c r="CYZ187" s="312"/>
      <c r="CZA187" s="312"/>
      <c r="CZB187" s="312"/>
      <c r="CZC187" s="312"/>
      <c r="CZD187" s="312"/>
      <c r="CZE187" s="312"/>
      <c r="CZF187" s="312"/>
      <c r="CZG187" s="312"/>
      <c r="CZH187" s="312"/>
      <c r="CZI187" s="312"/>
      <c r="CZJ187" s="312"/>
      <c r="CZK187" s="312"/>
      <c r="CZL187" s="312"/>
      <c r="CZM187" s="312"/>
      <c r="CZN187" s="312"/>
      <c r="CZO187" s="312"/>
      <c r="CZP187" s="312"/>
      <c r="CZQ187" s="312"/>
      <c r="CZR187" s="312"/>
      <c r="CZS187" s="312"/>
      <c r="CZT187" s="312"/>
      <c r="CZU187" s="312"/>
      <c r="CZV187" s="312"/>
      <c r="CZW187" s="312"/>
      <c r="CZX187" s="312"/>
      <c r="CZY187" s="312"/>
      <c r="CZZ187" s="312"/>
      <c r="DAA187" s="312"/>
      <c r="DAB187" s="312"/>
      <c r="DAC187" s="312"/>
      <c r="DAD187" s="312"/>
      <c r="DAE187" s="312"/>
      <c r="DAF187" s="312"/>
      <c r="DAG187" s="312"/>
      <c r="DAH187" s="312"/>
      <c r="DAI187" s="312"/>
      <c r="DAJ187" s="312"/>
      <c r="DAK187" s="312"/>
      <c r="DAL187" s="312"/>
      <c r="DAM187" s="312"/>
      <c r="DAN187" s="312"/>
      <c r="DAO187" s="312"/>
      <c r="DAP187" s="312"/>
      <c r="DAQ187" s="312"/>
      <c r="DAR187" s="312"/>
      <c r="DAS187" s="312"/>
      <c r="DAT187" s="312"/>
      <c r="DAU187" s="312"/>
      <c r="DAV187" s="312"/>
      <c r="DAW187" s="312"/>
      <c r="DAX187" s="312"/>
      <c r="DAY187" s="312"/>
      <c r="DAZ187" s="312"/>
      <c r="DBA187" s="312"/>
      <c r="DBB187" s="312"/>
      <c r="DBC187" s="312"/>
      <c r="DBD187" s="312"/>
      <c r="DBE187" s="312"/>
      <c r="DBF187" s="312"/>
      <c r="DBG187" s="312"/>
      <c r="DBH187" s="312"/>
      <c r="DBI187" s="312"/>
      <c r="DBJ187" s="312"/>
      <c r="DBK187" s="312"/>
      <c r="DBL187" s="312"/>
      <c r="DBM187" s="312"/>
      <c r="DBN187" s="312"/>
      <c r="DBO187" s="312"/>
      <c r="DBP187" s="312"/>
      <c r="DBQ187" s="312"/>
      <c r="DBR187" s="312"/>
      <c r="DBS187" s="312"/>
      <c r="DBT187" s="312"/>
      <c r="DBU187" s="312"/>
      <c r="DBV187" s="312"/>
      <c r="DBW187" s="312"/>
      <c r="DBX187" s="312"/>
      <c r="DBY187" s="312"/>
      <c r="DBZ187" s="312"/>
      <c r="DCA187" s="312"/>
      <c r="DCB187" s="312"/>
      <c r="DCC187" s="312"/>
      <c r="DCD187" s="312"/>
      <c r="DCE187" s="312"/>
      <c r="DCF187" s="312"/>
      <c r="DCG187" s="312"/>
      <c r="DCH187" s="312"/>
      <c r="DCI187" s="312"/>
      <c r="DCJ187" s="312"/>
      <c r="DCK187" s="312"/>
      <c r="DCL187" s="312"/>
      <c r="DCM187" s="312"/>
      <c r="DCN187" s="312"/>
      <c r="DCO187" s="312"/>
      <c r="DCP187" s="312"/>
      <c r="DCQ187" s="312"/>
      <c r="DCR187" s="312"/>
      <c r="DCS187" s="312"/>
      <c r="DCT187" s="312"/>
      <c r="DCU187" s="312"/>
      <c r="DCV187" s="312"/>
      <c r="DCW187" s="312"/>
      <c r="DCX187" s="312"/>
      <c r="DCY187" s="312"/>
      <c r="DCZ187" s="312"/>
      <c r="DDA187" s="312"/>
      <c r="DDB187" s="312"/>
      <c r="DDC187" s="312"/>
      <c r="DDD187" s="312"/>
      <c r="DDE187" s="312"/>
      <c r="DDF187" s="312"/>
      <c r="DDG187" s="312"/>
      <c r="DDH187" s="312"/>
      <c r="DDI187" s="312"/>
      <c r="DDJ187" s="312"/>
      <c r="DDK187" s="312"/>
      <c r="DDL187" s="312"/>
      <c r="DDM187" s="312"/>
      <c r="DDN187" s="312"/>
      <c r="DDO187" s="312"/>
      <c r="DDP187" s="312"/>
      <c r="DDQ187" s="312"/>
      <c r="DDR187" s="312"/>
      <c r="DDS187" s="312"/>
      <c r="DDT187" s="312"/>
      <c r="DDU187" s="312"/>
      <c r="DDV187" s="312"/>
      <c r="DDW187" s="312"/>
      <c r="DDX187" s="312"/>
      <c r="DDY187" s="312"/>
      <c r="DDZ187" s="312"/>
      <c r="DEA187" s="312"/>
      <c r="DEB187" s="312"/>
      <c r="DEC187" s="312"/>
      <c r="DED187" s="312"/>
      <c r="DEE187" s="312"/>
      <c r="DEF187" s="312"/>
      <c r="DEG187" s="312"/>
      <c r="DEH187" s="312"/>
      <c r="DEI187" s="312"/>
      <c r="DEJ187" s="312"/>
      <c r="DEK187" s="312"/>
      <c r="DEL187" s="312"/>
      <c r="DEM187" s="312"/>
      <c r="DEN187" s="312"/>
      <c r="DEO187" s="312"/>
      <c r="DEP187" s="312"/>
      <c r="DEQ187" s="312"/>
      <c r="DER187" s="312"/>
      <c r="DES187" s="312"/>
      <c r="DET187" s="312"/>
      <c r="DEU187" s="312"/>
      <c r="DEV187" s="312"/>
      <c r="DEW187" s="312"/>
      <c r="DEX187" s="312"/>
      <c r="DEY187" s="312"/>
      <c r="DEZ187" s="312"/>
      <c r="DFA187" s="312"/>
      <c r="DFB187" s="312"/>
      <c r="DFC187" s="312"/>
      <c r="DFD187" s="312"/>
      <c r="DFE187" s="312"/>
      <c r="DFF187" s="312"/>
      <c r="DFG187" s="312"/>
      <c r="DFH187" s="312"/>
      <c r="DFI187" s="312"/>
      <c r="DFJ187" s="312"/>
      <c r="DFK187" s="312"/>
      <c r="DFL187" s="312"/>
      <c r="DFM187" s="312"/>
      <c r="DFN187" s="312"/>
      <c r="DFO187" s="312"/>
      <c r="DFP187" s="312"/>
      <c r="DFQ187" s="312"/>
      <c r="DFR187" s="312"/>
      <c r="DFS187" s="312"/>
      <c r="DFT187" s="312"/>
      <c r="DFU187" s="312"/>
      <c r="DFV187" s="312"/>
      <c r="DFW187" s="312"/>
      <c r="DFX187" s="312"/>
      <c r="DFY187" s="312"/>
      <c r="DFZ187" s="312"/>
      <c r="DGA187" s="312"/>
      <c r="DGB187" s="312"/>
      <c r="DGC187" s="312"/>
      <c r="DGD187" s="312"/>
      <c r="DGE187" s="312"/>
      <c r="DGF187" s="312"/>
      <c r="DGG187" s="312"/>
      <c r="DGH187" s="312"/>
      <c r="DGI187" s="312"/>
      <c r="DGJ187" s="312"/>
      <c r="DGK187" s="312"/>
      <c r="DGL187" s="312"/>
      <c r="DGM187" s="312"/>
      <c r="DGN187" s="312"/>
      <c r="DGO187" s="312"/>
      <c r="DGP187" s="312"/>
      <c r="DGQ187" s="312"/>
      <c r="DGR187" s="312"/>
      <c r="DGS187" s="312"/>
      <c r="DGT187" s="312"/>
      <c r="DGU187" s="312"/>
      <c r="DGV187" s="312"/>
      <c r="DGW187" s="312"/>
      <c r="DGX187" s="312"/>
      <c r="DGY187" s="312"/>
      <c r="DGZ187" s="312"/>
      <c r="DHA187" s="312"/>
      <c r="DHB187" s="312"/>
      <c r="DHC187" s="312"/>
      <c r="DHD187" s="312"/>
      <c r="DHE187" s="312"/>
      <c r="DHF187" s="312"/>
      <c r="DHG187" s="312"/>
      <c r="DHH187" s="312"/>
      <c r="DHI187" s="312"/>
      <c r="DHJ187" s="312"/>
      <c r="DHK187" s="312"/>
      <c r="DHL187" s="312"/>
      <c r="DHM187" s="312"/>
      <c r="DHN187" s="312"/>
      <c r="DHO187" s="312"/>
      <c r="DHP187" s="312"/>
      <c r="DHQ187" s="312"/>
      <c r="DHR187" s="312"/>
      <c r="DHS187" s="312"/>
      <c r="DHT187" s="312"/>
      <c r="DHU187" s="312"/>
      <c r="DHV187" s="312"/>
      <c r="DHW187" s="312"/>
      <c r="DHX187" s="312"/>
      <c r="DHY187" s="312"/>
      <c r="DHZ187" s="312"/>
      <c r="DIA187" s="312"/>
      <c r="DIB187" s="312"/>
      <c r="DIC187" s="312"/>
      <c r="DID187" s="312"/>
      <c r="DIE187" s="312"/>
      <c r="DIF187" s="312"/>
      <c r="DIG187" s="312"/>
      <c r="DIH187" s="312"/>
      <c r="DII187" s="312"/>
      <c r="DIJ187" s="312"/>
      <c r="DIK187" s="312"/>
      <c r="DIL187" s="312"/>
      <c r="DIM187" s="312"/>
      <c r="DIN187" s="312"/>
      <c r="DIO187" s="312"/>
      <c r="DIP187" s="312"/>
      <c r="DIQ187" s="312"/>
      <c r="DIR187" s="312"/>
      <c r="DIS187" s="312"/>
      <c r="DIT187" s="312"/>
      <c r="DIU187" s="312"/>
      <c r="DIV187" s="312"/>
      <c r="DIW187" s="312"/>
      <c r="DIX187" s="312"/>
      <c r="DIY187" s="312"/>
      <c r="DIZ187" s="312"/>
      <c r="DJA187" s="312"/>
      <c r="DJB187" s="312"/>
      <c r="DJC187" s="312"/>
      <c r="DJD187" s="312"/>
      <c r="DJE187" s="312"/>
      <c r="DJF187" s="312"/>
      <c r="DJG187" s="312"/>
      <c r="DJH187" s="312"/>
      <c r="DJI187" s="312"/>
      <c r="DJJ187" s="312"/>
      <c r="DJK187" s="312"/>
      <c r="DJL187" s="312"/>
      <c r="DJM187" s="312"/>
      <c r="DJN187" s="312"/>
      <c r="DJO187" s="312"/>
      <c r="DJP187" s="312"/>
      <c r="DJQ187" s="312"/>
      <c r="DJR187" s="312"/>
      <c r="DJS187" s="312"/>
      <c r="DJT187" s="312"/>
      <c r="DJU187" s="312"/>
      <c r="DJV187" s="312"/>
      <c r="DJW187" s="312"/>
      <c r="DJX187" s="312"/>
      <c r="DJY187" s="312"/>
      <c r="DJZ187" s="312"/>
      <c r="DKA187" s="312"/>
      <c r="DKB187" s="312"/>
      <c r="DKC187" s="312"/>
      <c r="DKD187" s="312"/>
      <c r="DKE187" s="312"/>
      <c r="DKF187" s="312"/>
      <c r="DKG187" s="312"/>
      <c r="DKH187" s="312"/>
      <c r="DKI187" s="312"/>
      <c r="DKJ187" s="312"/>
      <c r="DKK187" s="312"/>
      <c r="DKL187" s="312"/>
      <c r="DKM187" s="312"/>
      <c r="DKN187" s="312"/>
      <c r="DKO187" s="312"/>
      <c r="DKP187" s="312"/>
      <c r="DKQ187" s="312"/>
      <c r="DKR187" s="312"/>
      <c r="DKS187" s="312"/>
      <c r="DKT187" s="312"/>
      <c r="DKU187" s="312"/>
      <c r="DKV187" s="312"/>
      <c r="DKW187" s="312"/>
      <c r="DKX187" s="312"/>
      <c r="DKY187" s="312"/>
      <c r="DKZ187" s="312"/>
      <c r="DLA187" s="312"/>
      <c r="DLB187" s="312"/>
      <c r="DLC187" s="312"/>
      <c r="DLD187" s="312"/>
      <c r="DLE187" s="312"/>
      <c r="DLF187" s="312"/>
      <c r="DLG187" s="312"/>
      <c r="DLH187" s="312"/>
      <c r="DLI187" s="312"/>
      <c r="DLJ187" s="312"/>
      <c r="DLK187" s="312"/>
      <c r="DLL187" s="312"/>
      <c r="DLM187" s="312"/>
      <c r="DLN187" s="312"/>
      <c r="DLO187" s="312"/>
      <c r="DLP187" s="312"/>
      <c r="DLQ187" s="312"/>
      <c r="DLR187" s="312"/>
      <c r="DLS187" s="312"/>
      <c r="DLT187" s="312"/>
      <c r="DLU187" s="312"/>
      <c r="DLV187" s="312"/>
      <c r="DLW187" s="312"/>
      <c r="DLX187" s="312"/>
      <c r="DLY187" s="312"/>
      <c r="DLZ187" s="312"/>
      <c r="DMA187" s="312"/>
      <c r="DMB187" s="312"/>
      <c r="DMC187" s="312"/>
      <c r="DMD187" s="312"/>
      <c r="DME187" s="312"/>
      <c r="DMF187" s="312"/>
      <c r="DMG187" s="312"/>
      <c r="DMH187" s="312"/>
      <c r="DMI187" s="312"/>
      <c r="DMJ187" s="312"/>
      <c r="DMK187" s="312"/>
      <c r="DML187" s="312"/>
      <c r="DMM187" s="312"/>
      <c r="DMN187" s="312"/>
      <c r="DMO187" s="312"/>
      <c r="DMP187" s="312"/>
      <c r="DMQ187" s="312"/>
      <c r="DMR187" s="312"/>
      <c r="DMS187" s="312"/>
      <c r="DMT187" s="312"/>
      <c r="DMU187" s="312"/>
      <c r="DMV187" s="312"/>
      <c r="DMW187" s="312"/>
      <c r="DMX187" s="312"/>
      <c r="DMY187" s="312"/>
      <c r="DMZ187" s="312"/>
      <c r="DNA187" s="312"/>
      <c r="DNB187" s="312"/>
      <c r="DNC187" s="312"/>
      <c r="DND187" s="312"/>
      <c r="DNE187" s="312"/>
      <c r="DNF187" s="312"/>
      <c r="DNG187" s="312"/>
      <c r="DNH187" s="312"/>
      <c r="DNI187" s="312"/>
      <c r="DNJ187" s="312"/>
      <c r="DNK187" s="312"/>
      <c r="DNL187" s="312"/>
      <c r="DNM187" s="312"/>
      <c r="DNN187" s="312"/>
      <c r="DNO187" s="312"/>
      <c r="DNP187" s="312"/>
      <c r="DNQ187" s="312"/>
      <c r="DNR187" s="312"/>
      <c r="DNS187" s="312"/>
      <c r="DNT187" s="312"/>
      <c r="DNU187" s="312"/>
      <c r="DNV187" s="312"/>
      <c r="DNW187" s="312"/>
      <c r="DNX187" s="312"/>
      <c r="DNY187" s="312"/>
      <c r="DNZ187" s="312"/>
      <c r="DOA187" s="312"/>
      <c r="DOB187" s="312"/>
      <c r="DOC187" s="312"/>
      <c r="DOD187" s="312"/>
      <c r="DOE187" s="312"/>
      <c r="DOF187" s="312"/>
      <c r="DOG187" s="312"/>
      <c r="DOH187" s="312"/>
      <c r="DOI187" s="312"/>
      <c r="DOJ187" s="312"/>
      <c r="DOK187" s="312"/>
      <c r="DOL187" s="312"/>
      <c r="DOM187" s="312"/>
      <c r="DON187" s="312"/>
      <c r="DOO187" s="312"/>
      <c r="DOP187" s="312"/>
      <c r="DOQ187" s="312"/>
      <c r="DOR187" s="312"/>
      <c r="DOS187" s="312"/>
      <c r="DOT187" s="312"/>
      <c r="DOU187" s="312"/>
      <c r="DOV187" s="312"/>
      <c r="DOW187" s="312"/>
      <c r="DOX187" s="312"/>
      <c r="DOY187" s="312"/>
      <c r="DOZ187" s="312"/>
      <c r="DPA187" s="312"/>
      <c r="DPB187" s="312"/>
      <c r="DPC187" s="312"/>
      <c r="DPD187" s="312"/>
      <c r="DPE187" s="312"/>
      <c r="DPF187" s="312"/>
      <c r="DPG187" s="312"/>
      <c r="DPH187" s="312"/>
      <c r="DPI187" s="312"/>
      <c r="DPJ187" s="312"/>
      <c r="DPK187" s="312"/>
      <c r="DPL187" s="312"/>
      <c r="DPM187" s="312"/>
      <c r="DPN187" s="312"/>
      <c r="DPO187" s="312"/>
      <c r="DPP187" s="312"/>
      <c r="DPQ187" s="312"/>
      <c r="DPR187" s="312"/>
      <c r="DPS187" s="312"/>
      <c r="DPT187" s="312"/>
      <c r="DPU187" s="312"/>
      <c r="DPV187" s="312"/>
      <c r="DPW187" s="312"/>
      <c r="DPX187" s="312"/>
      <c r="DPY187" s="312"/>
      <c r="DPZ187" s="312"/>
      <c r="DQA187" s="312"/>
      <c r="DQB187" s="312"/>
      <c r="DQC187" s="312"/>
      <c r="DQD187" s="312"/>
      <c r="DQE187" s="312"/>
      <c r="DQF187" s="312"/>
      <c r="DQG187" s="312"/>
      <c r="DQH187" s="312"/>
      <c r="DQI187" s="312"/>
      <c r="DQJ187" s="312"/>
      <c r="DQK187" s="312"/>
      <c r="DQL187" s="312"/>
      <c r="DQM187" s="312"/>
      <c r="DQN187" s="312"/>
      <c r="DQO187" s="312"/>
      <c r="DQP187" s="312"/>
      <c r="DQQ187" s="312"/>
      <c r="DQR187" s="312"/>
      <c r="DQS187" s="312"/>
      <c r="DQT187" s="312"/>
      <c r="DQU187" s="312"/>
      <c r="DQV187" s="312"/>
      <c r="DQW187" s="312"/>
      <c r="DQX187" s="312"/>
      <c r="DQY187" s="312"/>
      <c r="DQZ187" s="312"/>
      <c r="DRA187" s="312"/>
      <c r="DRB187" s="312"/>
      <c r="DRC187" s="312"/>
      <c r="DRD187" s="312"/>
      <c r="DRE187" s="312"/>
      <c r="DRF187" s="312"/>
      <c r="DRG187" s="312"/>
      <c r="DRH187" s="312"/>
      <c r="DRI187" s="312"/>
      <c r="DRJ187" s="312"/>
      <c r="DRK187" s="312"/>
      <c r="DRL187" s="312"/>
      <c r="DRM187" s="312"/>
      <c r="DRN187" s="312"/>
      <c r="DRO187" s="312"/>
      <c r="DRP187" s="312"/>
      <c r="DRQ187" s="312"/>
      <c r="DRR187" s="312"/>
      <c r="DRS187" s="312"/>
      <c r="DRT187" s="312"/>
      <c r="DRU187" s="312"/>
      <c r="DRV187" s="312"/>
      <c r="DRW187" s="312"/>
      <c r="DRX187" s="312"/>
      <c r="DRY187" s="312"/>
      <c r="DRZ187" s="312"/>
      <c r="DSA187" s="312"/>
      <c r="DSB187" s="312"/>
      <c r="DSC187" s="312"/>
      <c r="DSD187" s="312"/>
      <c r="DSE187" s="312"/>
      <c r="DSF187" s="312"/>
      <c r="DSG187" s="312"/>
      <c r="DSH187" s="312"/>
      <c r="DSI187" s="312"/>
      <c r="DSJ187" s="312"/>
      <c r="DSK187" s="312"/>
      <c r="DSL187" s="312"/>
      <c r="DSM187" s="312"/>
      <c r="DSN187" s="312"/>
      <c r="DSO187" s="312"/>
      <c r="DSP187" s="312"/>
      <c r="DSQ187" s="312"/>
      <c r="DSR187" s="312"/>
      <c r="DSS187" s="312"/>
      <c r="DST187" s="312"/>
      <c r="DSU187" s="312"/>
      <c r="DSV187" s="312"/>
      <c r="DSW187" s="312"/>
      <c r="DSX187" s="312"/>
      <c r="DSY187" s="312"/>
      <c r="DSZ187" s="312"/>
      <c r="DTA187" s="312"/>
      <c r="DTB187" s="312"/>
      <c r="DTC187" s="312"/>
      <c r="DTD187" s="312"/>
      <c r="DTE187" s="312"/>
      <c r="DTF187" s="312"/>
      <c r="DTG187" s="312"/>
      <c r="DTH187" s="312"/>
      <c r="DTI187" s="312"/>
      <c r="DTJ187" s="312"/>
      <c r="DTK187" s="312"/>
      <c r="DTL187" s="312"/>
      <c r="DTM187" s="312"/>
      <c r="DTN187" s="312"/>
      <c r="DTO187" s="312"/>
      <c r="DTP187" s="312"/>
      <c r="DTQ187" s="312"/>
      <c r="DTR187" s="312"/>
      <c r="DTS187" s="312"/>
      <c r="DTT187" s="312"/>
      <c r="DTU187" s="312"/>
      <c r="DTV187" s="312"/>
      <c r="DTW187" s="312"/>
      <c r="DTX187" s="312"/>
      <c r="DTY187" s="312"/>
      <c r="DTZ187" s="312"/>
      <c r="DUA187" s="312"/>
      <c r="DUB187" s="312"/>
      <c r="DUC187" s="312"/>
      <c r="DUD187" s="312"/>
      <c r="DUE187" s="312"/>
      <c r="DUF187" s="312"/>
      <c r="DUG187" s="312"/>
      <c r="DUH187" s="312"/>
      <c r="DUI187" s="312"/>
      <c r="DUJ187" s="312"/>
      <c r="DUK187" s="312"/>
      <c r="DUL187" s="312"/>
      <c r="DUM187" s="312"/>
      <c r="DUN187" s="312"/>
      <c r="DUO187" s="312"/>
      <c r="DUP187" s="312"/>
      <c r="DUQ187" s="312"/>
      <c r="DUR187" s="312"/>
      <c r="DUS187" s="312"/>
      <c r="DUT187" s="312"/>
      <c r="DUU187" s="312"/>
      <c r="DUV187" s="312"/>
      <c r="DUW187" s="312"/>
      <c r="DUX187" s="312"/>
      <c r="DUY187" s="312"/>
      <c r="DUZ187" s="312"/>
      <c r="DVA187" s="312"/>
      <c r="DVB187" s="312"/>
      <c r="DVC187" s="312"/>
      <c r="DVD187" s="312"/>
      <c r="DVE187" s="312"/>
      <c r="DVF187" s="312"/>
      <c r="DVG187" s="312"/>
      <c r="DVH187" s="312"/>
      <c r="DVI187" s="312"/>
      <c r="DVJ187" s="312"/>
      <c r="DVK187" s="312"/>
      <c r="DVL187" s="312"/>
      <c r="DVM187" s="312"/>
      <c r="DVN187" s="312"/>
      <c r="DVO187" s="312"/>
      <c r="DVP187" s="312"/>
      <c r="DVQ187" s="312"/>
      <c r="DVR187" s="312"/>
      <c r="DVS187" s="312"/>
      <c r="DVT187" s="312"/>
      <c r="DVU187" s="312"/>
      <c r="DVV187" s="312"/>
      <c r="DVW187" s="312"/>
      <c r="DVX187" s="312"/>
      <c r="DVY187" s="312"/>
      <c r="DVZ187" s="312"/>
      <c r="DWA187" s="312"/>
      <c r="DWB187" s="312"/>
      <c r="DWC187" s="312"/>
      <c r="DWD187" s="312"/>
      <c r="DWE187" s="312"/>
      <c r="DWF187" s="312"/>
      <c r="DWG187" s="312"/>
      <c r="DWH187" s="312"/>
      <c r="DWI187" s="312"/>
      <c r="DWJ187" s="312"/>
      <c r="DWK187" s="312"/>
      <c r="DWL187" s="312"/>
      <c r="DWM187" s="312"/>
      <c r="DWN187" s="312"/>
      <c r="DWO187" s="312"/>
      <c r="DWP187" s="312"/>
      <c r="DWQ187" s="312"/>
      <c r="DWR187" s="312"/>
      <c r="DWS187" s="312"/>
      <c r="DWT187" s="312"/>
      <c r="DWU187" s="312"/>
      <c r="DWV187" s="312"/>
      <c r="DWW187" s="312"/>
      <c r="DWX187" s="312"/>
      <c r="DWY187" s="312"/>
      <c r="DWZ187" s="312"/>
      <c r="DXA187" s="312"/>
      <c r="DXB187" s="312"/>
      <c r="DXC187" s="312"/>
      <c r="DXD187" s="312"/>
      <c r="DXE187" s="312"/>
      <c r="DXF187" s="312"/>
      <c r="DXG187" s="312"/>
      <c r="DXH187" s="312"/>
      <c r="DXI187" s="312"/>
      <c r="DXJ187" s="312"/>
      <c r="DXK187" s="312"/>
      <c r="DXL187" s="312"/>
      <c r="DXM187" s="312"/>
      <c r="DXN187" s="312"/>
      <c r="DXO187" s="312"/>
      <c r="DXP187" s="312"/>
      <c r="DXQ187" s="312"/>
      <c r="DXR187" s="312"/>
      <c r="DXS187" s="312"/>
      <c r="DXT187" s="312"/>
      <c r="DXU187" s="312"/>
      <c r="DXV187" s="312"/>
      <c r="DXW187" s="312"/>
      <c r="DXX187" s="312"/>
      <c r="DXY187" s="312"/>
      <c r="DXZ187" s="312"/>
      <c r="DYA187" s="312"/>
      <c r="DYB187" s="312"/>
      <c r="DYC187" s="312"/>
      <c r="DYD187" s="312"/>
      <c r="DYE187" s="312"/>
      <c r="DYF187" s="312"/>
      <c r="DYG187" s="312"/>
      <c r="DYH187" s="312"/>
      <c r="DYI187" s="312"/>
      <c r="DYJ187" s="312"/>
      <c r="DYK187" s="312"/>
      <c r="DYL187" s="312"/>
      <c r="DYM187" s="312"/>
      <c r="DYN187" s="312"/>
      <c r="DYO187" s="312"/>
      <c r="DYP187" s="312"/>
      <c r="DYQ187" s="312"/>
      <c r="DYR187" s="312"/>
      <c r="DYS187" s="312"/>
      <c r="DYT187" s="312"/>
      <c r="DYU187" s="312"/>
      <c r="DYV187" s="312"/>
      <c r="DYW187" s="312"/>
      <c r="DYX187" s="312"/>
      <c r="DYY187" s="312"/>
      <c r="DYZ187" s="312"/>
      <c r="DZA187" s="312"/>
      <c r="DZB187" s="312"/>
      <c r="DZC187" s="312"/>
      <c r="DZD187" s="312"/>
      <c r="DZE187" s="312"/>
      <c r="DZF187" s="312"/>
      <c r="DZG187" s="312"/>
      <c r="DZH187" s="312"/>
      <c r="DZI187" s="312"/>
      <c r="DZJ187" s="312"/>
      <c r="DZK187" s="312"/>
      <c r="DZL187" s="312"/>
      <c r="DZM187" s="312"/>
      <c r="DZN187" s="312"/>
      <c r="DZO187" s="312"/>
      <c r="DZP187" s="312"/>
      <c r="DZQ187" s="312"/>
      <c r="DZR187" s="312"/>
      <c r="DZS187" s="312"/>
      <c r="DZT187" s="312"/>
      <c r="DZU187" s="312"/>
      <c r="DZV187" s="312"/>
      <c r="DZW187" s="312"/>
      <c r="DZX187" s="312"/>
      <c r="DZY187" s="312"/>
      <c r="DZZ187" s="312"/>
      <c r="EAA187" s="312"/>
      <c r="EAB187" s="312"/>
      <c r="EAC187" s="312"/>
      <c r="EAD187" s="312"/>
      <c r="EAE187" s="312"/>
      <c r="EAF187" s="312"/>
      <c r="EAG187" s="312"/>
      <c r="EAH187" s="312"/>
      <c r="EAI187" s="312"/>
      <c r="EAJ187" s="312"/>
      <c r="EAK187" s="312"/>
      <c r="EAL187" s="312"/>
      <c r="EAM187" s="312"/>
      <c r="EAN187" s="312"/>
      <c r="EAO187" s="312"/>
      <c r="EAP187" s="312"/>
      <c r="EAQ187" s="312"/>
      <c r="EAR187" s="312"/>
      <c r="EAS187" s="312"/>
      <c r="EAT187" s="312"/>
      <c r="EAU187" s="312"/>
      <c r="EAV187" s="312"/>
      <c r="EAW187" s="312"/>
      <c r="EAX187" s="312"/>
      <c r="EAY187" s="312"/>
      <c r="EAZ187" s="312"/>
      <c r="EBA187" s="312"/>
      <c r="EBB187" s="312"/>
      <c r="EBC187" s="312"/>
      <c r="EBD187" s="312"/>
      <c r="EBE187" s="312"/>
      <c r="EBF187" s="312"/>
      <c r="EBG187" s="312"/>
      <c r="EBH187" s="312"/>
      <c r="EBI187" s="312"/>
      <c r="EBJ187" s="312"/>
      <c r="EBK187" s="312"/>
      <c r="EBL187" s="312"/>
      <c r="EBM187" s="312"/>
      <c r="EBN187" s="312"/>
      <c r="EBO187" s="312"/>
      <c r="EBP187" s="312"/>
      <c r="EBQ187" s="312"/>
      <c r="EBR187" s="312"/>
      <c r="EBS187" s="312"/>
      <c r="EBT187" s="312"/>
      <c r="EBU187" s="312"/>
      <c r="EBV187" s="312"/>
      <c r="EBW187" s="312"/>
      <c r="EBX187" s="312"/>
      <c r="EBY187" s="312"/>
      <c r="EBZ187" s="312"/>
      <c r="ECA187" s="312"/>
      <c r="ECB187" s="312"/>
      <c r="ECC187" s="312"/>
      <c r="ECD187" s="312"/>
      <c r="ECE187" s="312"/>
      <c r="ECF187" s="312"/>
      <c r="ECG187" s="312"/>
      <c r="ECH187" s="312"/>
      <c r="ECI187" s="312"/>
      <c r="ECJ187" s="312"/>
      <c r="ECK187" s="312"/>
      <c r="ECL187" s="312"/>
      <c r="ECM187" s="312"/>
      <c r="ECN187" s="312"/>
      <c r="ECO187" s="312"/>
      <c r="ECP187" s="312"/>
      <c r="ECQ187" s="312"/>
      <c r="ECR187" s="312"/>
      <c r="ECS187" s="312"/>
      <c r="ECT187" s="312"/>
      <c r="ECU187" s="312"/>
      <c r="ECV187" s="312"/>
      <c r="ECW187" s="312"/>
      <c r="ECX187" s="312"/>
      <c r="ECY187" s="312"/>
      <c r="ECZ187" s="312"/>
      <c r="EDA187" s="312"/>
      <c r="EDB187" s="312"/>
      <c r="EDC187" s="312"/>
      <c r="EDD187" s="312"/>
      <c r="EDE187" s="312"/>
      <c r="EDF187" s="312"/>
      <c r="EDG187" s="312"/>
      <c r="EDH187" s="312"/>
      <c r="EDI187" s="312"/>
      <c r="EDJ187" s="312"/>
      <c r="EDK187" s="312"/>
      <c r="EDL187" s="312"/>
      <c r="EDM187" s="312"/>
      <c r="EDN187" s="312"/>
      <c r="EDO187" s="312"/>
      <c r="EDP187" s="312"/>
      <c r="EDQ187" s="312"/>
      <c r="EDR187" s="312"/>
      <c r="EDS187" s="312"/>
      <c r="EDT187" s="312"/>
      <c r="EDU187" s="312"/>
      <c r="EDV187" s="312"/>
      <c r="EDW187" s="312"/>
      <c r="EDX187" s="312"/>
      <c r="EDY187" s="312"/>
      <c r="EDZ187" s="312"/>
      <c r="EEA187" s="312"/>
      <c r="EEB187" s="312"/>
      <c r="EEC187" s="312"/>
      <c r="EED187" s="312"/>
      <c r="EEE187" s="312"/>
      <c r="EEF187" s="312"/>
      <c r="EEG187" s="312"/>
      <c r="EEH187" s="312"/>
      <c r="EEI187" s="312"/>
      <c r="EEJ187" s="312"/>
      <c r="EEK187" s="312"/>
      <c r="EEL187" s="312"/>
      <c r="EEM187" s="312"/>
      <c r="EEN187" s="312"/>
      <c r="EEO187" s="312"/>
      <c r="EEP187" s="312"/>
      <c r="EEQ187" s="312"/>
      <c r="EER187" s="312"/>
      <c r="EES187" s="312"/>
      <c r="EET187" s="312"/>
      <c r="EEU187" s="312"/>
      <c r="EEV187" s="312"/>
      <c r="EEW187" s="312"/>
      <c r="EEX187" s="312"/>
      <c r="EEY187" s="312"/>
      <c r="EEZ187" s="312"/>
      <c r="EFA187" s="312"/>
      <c r="EFB187" s="312"/>
      <c r="EFC187" s="312"/>
      <c r="EFD187" s="312"/>
      <c r="EFE187" s="312"/>
      <c r="EFF187" s="312"/>
      <c r="EFG187" s="312"/>
      <c r="EFH187" s="312"/>
      <c r="EFI187" s="312"/>
      <c r="EFJ187" s="312"/>
      <c r="EFK187" s="312"/>
      <c r="EFL187" s="312"/>
      <c r="EFM187" s="312"/>
      <c r="EFN187" s="312"/>
      <c r="EFO187" s="312"/>
      <c r="EFP187" s="312"/>
      <c r="EFQ187" s="312"/>
      <c r="EFR187" s="312"/>
      <c r="EFS187" s="312"/>
      <c r="EFT187" s="312"/>
      <c r="EFU187" s="312"/>
      <c r="EFV187" s="312"/>
      <c r="EFW187" s="312"/>
      <c r="EFX187" s="312"/>
      <c r="EFY187" s="312"/>
      <c r="EFZ187" s="312"/>
      <c r="EGA187" s="312"/>
      <c r="EGB187" s="312"/>
      <c r="EGC187" s="312"/>
      <c r="EGD187" s="312"/>
      <c r="EGE187" s="312"/>
      <c r="EGF187" s="312"/>
      <c r="EGG187" s="312"/>
      <c r="EGH187" s="312"/>
      <c r="EGI187" s="312"/>
      <c r="EGJ187" s="312"/>
      <c r="EGK187" s="312"/>
      <c r="EGL187" s="312"/>
      <c r="EGM187" s="312"/>
      <c r="EGN187" s="312"/>
      <c r="EGO187" s="312"/>
      <c r="EGP187" s="312"/>
      <c r="EGQ187" s="312"/>
      <c r="EGR187" s="312"/>
      <c r="EGS187" s="312"/>
      <c r="EGT187" s="312"/>
      <c r="EGU187" s="312"/>
      <c r="EGV187" s="312"/>
      <c r="EGW187" s="312"/>
      <c r="EGX187" s="312"/>
      <c r="EGY187" s="312"/>
      <c r="EGZ187" s="312"/>
      <c r="EHA187" s="312"/>
      <c r="EHB187" s="312"/>
      <c r="EHC187" s="312"/>
      <c r="EHD187" s="312"/>
      <c r="EHE187" s="312"/>
      <c r="EHF187" s="312"/>
      <c r="EHG187" s="312"/>
      <c r="EHH187" s="312"/>
      <c r="EHI187" s="312"/>
      <c r="EHJ187" s="312"/>
      <c r="EHK187" s="312"/>
      <c r="EHL187" s="312"/>
      <c r="EHM187" s="312"/>
      <c r="EHN187" s="312"/>
      <c r="EHO187" s="312"/>
      <c r="EHP187" s="312"/>
      <c r="EHQ187" s="312"/>
      <c r="EHR187" s="312"/>
      <c r="EHS187" s="312"/>
      <c r="EHT187" s="312"/>
      <c r="EHU187" s="312"/>
      <c r="EHV187" s="312"/>
      <c r="EHW187" s="312"/>
      <c r="EHX187" s="312"/>
      <c r="EHY187" s="312"/>
      <c r="EHZ187" s="312"/>
      <c r="EIA187" s="312"/>
      <c r="EIB187" s="312"/>
      <c r="EIC187" s="312"/>
      <c r="EID187" s="312"/>
      <c r="EIE187" s="312"/>
      <c r="EIF187" s="312"/>
      <c r="EIG187" s="312"/>
      <c r="EIH187" s="312"/>
      <c r="EII187" s="312"/>
      <c r="EIJ187" s="312"/>
      <c r="EIK187" s="312"/>
      <c r="EIL187" s="312"/>
      <c r="EIM187" s="312"/>
      <c r="EIN187" s="312"/>
      <c r="EIO187" s="312"/>
      <c r="EIP187" s="312"/>
      <c r="EIQ187" s="312"/>
      <c r="EIR187" s="312"/>
      <c r="EIS187" s="312"/>
      <c r="EIT187" s="312"/>
      <c r="EIU187" s="312"/>
      <c r="EIV187" s="312"/>
      <c r="EIW187" s="312"/>
      <c r="EIX187" s="312"/>
      <c r="EIY187" s="312"/>
      <c r="EIZ187" s="312"/>
      <c r="EJA187" s="312"/>
      <c r="EJB187" s="312"/>
      <c r="EJC187" s="312"/>
      <c r="EJD187" s="312"/>
      <c r="EJE187" s="312"/>
      <c r="EJF187" s="312"/>
      <c r="EJG187" s="312"/>
      <c r="EJH187" s="312"/>
      <c r="EJI187" s="312"/>
      <c r="EJJ187" s="312"/>
      <c r="EJK187" s="312"/>
      <c r="EJL187" s="312"/>
      <c r="EJM187" s="312"/>
      <c r="EJN187" s="312"/>
      <c r="EJO187" s="312"/>
      <c r="EJP187" s="312"/>
      <c r="EJQ187" s="312"/>
      <c r="EJR187" s="312"/>
      <c r="EJS187" s="312"/>
      <c r="EJT187" s="312"/>
      <c r="EJU187" s="312"/>
      <c r="EJV187" s="312"/>
      <c r="EJW187" s="312"/>
      <c r="EJX187" s="312"/>
      <c r="EJY187" s="312"/>
      <c r="EJZ187" s="312"/>
      <c r="EKA187" s="312"/>
      <c r="EKB187" s="312"/>
      <c r="EKC187" s="312"/>
      <c r="EKD187" s="312"/>
      <c r="EKE187" s="312"/>
      <c r="EKF187" s="312"/>
      <c r="EKG187" s="312"/>
      <c r="EKH187" s="312"/>
      <c r="EKI187" s="312"/>
      <c r="EKJ187" s="312"/>
      <c r="EKK187" s="312"/>
      <c r="EKL187" s="312"/>
      <c r="EKM187" s="312"/>
      <c r="EKN187" s="312"/>
      <c r="EKO187" s="312"/>
      <c r="EKP187" s="312"/>
      <c r="EKQ187" s="312"/>
      <c r="EKR187" s="312"/>
      <c r="EKS187" s="312"/>
      <c r="EKT187" s="312"/>
      <c r="EKU187" s="312"/>
      <c r="EKV187" s="312"/>
      <c r="EKW187" s="312"/>
      <c r="EKX187" s="312"/>
      <c r="EKY187" s="312"/>
      <c r="EKZ187" s="312"/>
      <c r="ELA187" s="312"/>
      <c r="ELB187" s="312"/>
      <c r="ELC187" s="312"/>
      <c r="ELD187" s="312"/>
      <c r="ELE187" s="312"/>
      <c r="ELF187" s="312"/>
      <c r="ELG187" s="312"/>
      <c r="ELH187" s="312"/>
      <c r="ELI187" s="312"/>
      <c r="ELJ187" s="312"/>
      <c r="ELK187" s="312"/>
      <c r="ELL187" s="312"/>
      <c r="ELM187" s="312"/>
      <c r="ELN187" s="312"/>
      <c r="ELO187" s="312"/>
      <c r="ELP187" s="312"/>
      <c r="ELQ187" s="312"/>
      <c r="ELR187" s="312"/>
      <c r="ELS187" s="312"/>
      <c r="ELT187" s="312"/>
      <c r="ELU187" s="312"/>
      <c r="ELV187" s="312"/>
      <c r="ELW187" s="312"/>
      <c r="ELX187" s="312"/>
      <c r="ELY187" s="312"/>
      <c r="ELZ187" s="312"/>
      <c r="EMA187" s="312"/>
      <c r="EMB187" s="312"/>
      <c r="EMC187" s="312"/>
      <c r="EMD187" s="312"/>
      <c r="EME187" s="312"/>
      <c r="EMF187" s="312"/>
      <c r="EMG187" s="312"/>
      <c r="EMH187" s="312"/>
      <c r="EMI187" s="312"/>
      <c r="EMJ187" s="312"/>
      <c r="EMK187" s="312"/>
      <c r="EML187" s="312"/>
      <c r="EMM187" s="312"/>
      <c r="EMN187" s="312"/>
      <c r="EMO187" s="312"/>
      <c r="EMP187" s="312"/>
      <c r="EMQ187" s="312"/>
      <c r="EMR187" s="312"/>
      <c r="EMS187" s="312"/>
      <c r="EMT187" s="312"/>
      <c r="EMU187" s="312"/>
      <c r="EMV187" s="312"/>
      <c r="EMW187" s="312"/>
      <c r="EMX187" s="312"/>
      <c r="EMY187" s="312"/>
      <c r="EMZ187" s="312"/>
      <c r="ENA187" s="312"/>
      <c r="ENB187" s="312"/>
      <c r="ENC187" s="312"/>
      <c r="END187" s="312"/>
      <c r="ENE187" s="312"/>
      <c r="ENF187" s="312"/>
      <c r="ENG187" s="312"/>
      <c r="ENH187" s="312"/>
      <c r="ENI187" s="312"/>
      <c r="ENJ187" s="312"/>
      <c r="ENK187" s="312"/>
      <c r="ENL187" s="312"/>
      <c r="ENM187" s="312"/>
      <c r="ENN187" s="312"/>
      <c r="ENO187" s="312"/>
      <c r="ENP187" s="312"/>
      <c r="ENQ187" s="312"/>
      <c r="ENR187" s="312"/>
      <c r="ENS187" s="312"/>
      <c r="ENT187" s="312"/>
      <c r="ENU187" s="312"/>
      <c r="ENV187" s="312"/>
      <c r="ENW187" s="312"/>
      <c r="ENX187" s="312"/>
      <c r="ENY187" s="312"/>
      <c r="ENZ187" s="312"/>
      <c r="EOA187" s="312"/>
      <c r="EOB187" s="312"/>
      <c r="EOC187" s="312"/>
      <c r="EOD187" s="312"/>
      <c r="EOE187" s="312"/>
      <c r="EOF187" s="312"/>
      <c r="EOG187" s="312"/>
      <c r="EOH187" s="312"/>
      <c r="EOI187" s="312"/>
      <c r="EOJ187" s="312"/>
      <c r="EOK187" s="312"/>
      <c r="EOL187" s="312"/>
      <c r="EOM187" s="312"/>
      <c r="EON187" s="312"/>
      <c r="EOO187" s="312"/>
      <c r="EOP187" s="312"/>
      <c r="EOQ187" s="312"/>
      <c r="EOR187" s="312"/>
      <c r="EOS187" s="312"/>
      <c r="EOT187" s="312"/>
      <c r="EOU187" s="312"/>
      <c r="EOV187" s="312"/>
      <c r="EOW187" s="312"/>
      <c r="EOX187" s="312"/>
      <c r="EOY187" s="312"/>
      <c r="EOZ187" s="312"/>
      <c r="EPA187" s="312"/>
      <c r="EPB187" s="312"/>
      <c r="EPC187" s="312"/>
      <c r="EPD187" s="312"/>
      <c r="EPE187" s="312"/>
      <c r="EPF187" s="312"/>
      <c r="EPG187" s="312"/>
      <c r="EPH187" s="312"/>
      <c r="EPI187" s="312"/>
      <c r="EPJ187" s="312"/>
      <c r="EPK187" s="312"/>
      <c r="EPL187" s="312"/>
      <c r="EPM187" s="312"/>
      <c r="EPN187" s="312"/>
      <c r="EPO187" s="312"/>
      <c r="EPP187" s="312"/>
      <c r="EPQ187" s="312"/>
      <c r="EPR187" s="312"/>
      <c r="EPS187" s="312"/>
      <c r="EPT187" s="312"/>
      <c r="EPU187" s="312"/>
      <c r="EPV187" s="312"/>
      <c r="EPW187" s="312"/>
      <c r="EPX187" s="312"/>
      <c r="EPY187" s="312"/>
      <c r="EPZ187" s="312"/>
      <c r="EQA187" s="312"/>
      <c r="EQB187" s="312"/>
      <c r="EQC187" s="312"/>
      <c r="EQD187" s="312"/>
      <c r="EQE187" s="312"/>
      <c r="EQF187" s="312"/>
      <c r="EQG187" s="312"/>
      <c r="EQH187" s="312"/>
      <c r="EQI187" s="312"/>
      <c r="EQJ187" s="312"/>
      <c r="EQK187" s="312"/>
      <c r="EQL187" s="312"/>
      <c r="EQM187" s="312"/>
      <c r="EQN187" s="312"/>
      <c r="EQO187" s="312"/>
      <c r="EQP187" s="312"/>
      <c r="EQQ187" s="312"/>
      <c r="EQR187" s="312"/>
      <c r="EQS187" s="312"/>
      <c r="EQT187" s="312"/>
      <c r="EQU187" s="312"/>
      <c r="EQV187" s="312"/>
      <c r="EQW187" s="312"/>
      <c r="EQX187" s="312"/>
      <c r="EQY187" s="312"/>
      <c r="EQZ187" s="312"/>
      <c r="ERA187" s="312"/>
      <c r="ERB187" s="312"/>
      <c r="ERC187" s="312"/>
      <c r="ERD187" s="312"/>
      <c r="ERE187" s="312"/>
      <c r="ERF187" s="312"/>
      <c r="ERG187" s="312"/>
      <c r="ERH187" s="312"/>
      <c r="ERI187" s="312"/>
      <c r="ERJ187" s="312"/>
      <c r="ERK187" s="312"/>
      <c r="ERL187" s="312"/>
      <c r="ERM187" s="312"/>
      <c r="ERN187" s="312"/>
      <c r="ERO187" s="312"/>
      <c r="ERP187" s="312"/>
      <c r="ERQ187" s="312"/>
      <c r="ERR187" s="312"/>
      <c r="ERS187" s="312"/>
      <c r="ERT187" s="312"/>
      <c r="ERU187" s="312"/>
      <c r="ERV187" s="312"/>
      <c r="ERW187" s="312"/>
      <c r="ERX187" s="312"/>
      <c r="ERY187" s="312"/>
      <c r="ERZ187" s="312"/>
      <c r="ESA187" s="312"/>
      <c r="ESB187" s="312"/>
      <c r="ESC187" s="312"/>
      <c r="ESD187" s="312"/>
      <c r="ESE187" s="312"/>
      <c r="ESF187" s="312"/>
      <c r="ESG187" s="312"/>
      <c r="ESH187" s="312"/>
      <c r="ESI187" s="312"/>
      <c r="ESJ187" s="312"/>
      <c r="ESK187" s="312"/>
      <c r="ESL187" s="312"/>
      <c r="ESM187" s="312"/>
      <c r="ESN187" s="312"/>
      <c r="ESO187" s="312"/>
      <c r="ESP187" s="312"/>
      <c r="ESQ187" s="312"/>
      <c r="ESR187" s="312"/>
      <c r="ESS187" s="312"/>
      <c r="EST187" s="312"/>
      <c r="ESU187" s="312"/>
      <c r="ESV187" s="312"/>
      <c r="ESW187" s="312"/>
      <c r="ESX187" s="312"/>
      <c r="ESY187" s="312"/>
      <c r="ESZ187" s="312"/>
      <c r="ETA187" s="312"/>
      <c r="ETB187" s="312"/>
      <c r="ETC187" s="312"/>
      <c r="ETD187" s="312"/>
      <c r="ETE187" s="312"/>
      <c r="ETF187" s="312"/>
      <c r="ETG187" s="312"/>
      <c r="ETH187" s="312"/>
      <c r="ETI187" s="312"/>
      <c r="ETJ187" s="312"/>
      <c r="ETK187" s="312"/>
      <c r="ETL187" s="312"/>
      <c r="ETM187" s="312"/>
      <c r="ETN187" s="312"/>
      <c r="ETO187" s="312"/>
      <c r="ETP187" s="312"/>
      <c r="ETQ187" s="312"/>
      <c r="ETR187" s="312"/>
      <c r="ETS187" s="312"/>
      <c r="ETT187" s="312"/>
      <c r="ETU187" s="312"/>
      <c r="ETV187" s="312"/>
      <c r="ETW187" s="312"/>
      <c r="ETX187" s="312"/>
      <c r="ETY187" s="312"/>
      <c r="ETZ187" s="312"/>
      <c r="EUA187" s="312"/>
      <c r="EUB187" s="312"/>
      <c r="EUC187" s="312"/>
      <c r="EUD187" s="312"/>
      <c r="EUE187" s="312"/>
      <c r="EUF187" s="312"/>
      <c r="EUG187" s="312"/>
      <c r="EUH187" s="312"/>
      <c r="EUI187" s="312"/>
      <c r="EUJ187" s="312"/>
      <c r="EUK187" s="312"/>
      <c r="EUL187" s="312"/>
      <c r="EUM187" s="312"/>
      <c r="EUN187" s="312"/>
      <c r="EUO187" s="312"/>
      <c r="EUP187" s="312"/>
      <c r="EUQ187" s="312"/>
      <c r="EUR187" s="312"/>
      <c r="EUS187" s="312"/>
      <c r="EUT187" s="312"/>
      <c r="EUU187" s="312"/>
      <c r="EUV187" s="312"/>
      <c r="EUW187" s="312"/>
      <c r="EUX187" s="312"/>
      <c r="EUY187" s="312"/>
      <c r="EUZ187" s="312"/>
      <c r="EVA187" s="312"/>
      <c r="EVB187" s="312"/>
      <c r="EVC187" s="312"/>
      <c r="EVD187" s="312"/>
      <c r="EVE187" s="312"/>
      <c r="EVF187" s="312"/>
      <c r="EVG187" s="312"/>
      <c r="EVH187" s="312"/>
      <c r="EVI187" s="312"/>
      <c r="EVJ187" s="312"/>
      <c r="EVK187" s="312"/>
      <c r="EVL187" s="312"/>
      <c r="EVM187" s="312"/>
      <c r="EVN187" s="312"/>
      <c r="EVO187" s="312"/>
      <c r="EVP187" s="312"/>
      <c r="EVQ187" s="312"/>
      <c r="EVR187" s="312"/>
      <c r="EVS187" s="312"/>
      <c r="EVT187" s="312"/>
      <c r="EVU187" s="312"/>
      <c r="EVV187" s="312"/>
      <c r="EVW187" s="312"/>
      <c r="EVX187" s="312"/>
      <c r="EVY187" s="312"/>
      <c r="EVZ187" s="312"/>
      <c r="EWA187" s="312"/>
      <c r="EWB187" s="312"/>
      <c r="EWC187" s="312"/>
      <c r="EWD187" s="312"/>
      <c r="EWE187" s="312"/>
      <c r="EWF187" s="312"/>
      <c r="EWG187" s="312"/>
      <c r="EWH187" s="312"/>
      <c r="EWI187" s="312"/>
      <c r="EWJ187" s="312"/>
      <c r="EWK187" s="312"/>
      <c r="EWL187" s="312"/>
      <c r="EWM187" s="312"/>
      <c r="EWN187" s="312"/>
      <c r="EWO187" s="312"/>
      <c r="EWP187" s="312"/>
      <c r="EWQ187" s="312"/>
      <c r="EWR187" s="312"/>
      <c r="EWS187" s="312"/>
      <c r="EWT187" s="312"/>
      <c r="EWU187" s="312"/>
      <c r="EWV187" s="312"/>
      <c r="EWW187" s="312"/>
      <c r="EWX187" s="312"/>
      <c r="EWY187" s="312"/>
      <c r="EWZ187" s="312"/>
      <c r="EXA187" s="312"/>
      <c r="EXB187" s="312"/>
      <c r="EXC187" s="312"/>
      <c r="EXD187" s="312"/>
      <c r="EXE187" s="312"/>
      <c r="EXF187" s="312"/>
      <c r="EXG187" s="312"/>
      <c r="EXH187" s="312"/>
      <c r="EXI187" s="312"/>
      <c r="EXJ187" s="312"/>
      <c r="EXK187" s="312"/>
      <c r="EXL187" s="312"/>
      <c r="EXM187" s="312"/>
      <c r="EXN187" s="312"/>
      <c r="EXO187" s="312"/>
      <c r="EXP187" s="312"/>
      <c r="EXQ187" s="312"/>
      <c r="EXR187" s="312"/>
      <c r="EXS187" s="312"/>
      <c r="EXT187" s="312"/>
      <c r="EXU187" s="312"/>
      <c r="EXV187" s="312"/>
      <c r="EXW187" s="312"/>
      <c r="EXX187" s="312"/>
      <c r="EXY187" s="312"/>
      <c r="EXZ187" s="312"/>
      <c r="EYA187" s="312"/>
      <c r="EYB187" s="312"/>
      <c r="EYC187" s="312"/>
      <c r="EYD187" s="312"/>
      <c r="EYE187" s="312"/>
      <c r="EYF187" s="312"/>
      <c r="EYG187" s="312"/>
      <c r="EYH187" s="312"/>
      <c r="EYI187" s="312"/>
      <c r="EYJ187" s="312"/>
      <c r="EYK187" s="312"/>
      <c r="EYL187" s="312"/>
      <c r="EYM187" s="312"/>
      <c r="EYN187" s="312"/>
      <c r="EYO187" s="312"/>
      <c r="EYP187" s="312"/>
      <c r="EYQ187" s="312"/>
      <c r="EYR187" s="312"/>
      <c r="EYS187" s="312"/>
      <c r="EYT187" s="312"/>
      <c r="EYU187" s="312"/>
      <c r="EYV187" s="312"/>
      <c r="EYW187" s="312"/>
      <c r="EYX187" s="312"/>
      <c r="EYY187" s="312"/>
      <c r="EYZ187" s="312"/>
      <c r="EZA187" s="312"/>
      <c r="EZB187" s="312"/>
      <c r="EZC187" s="312"/>
      <c r="EZD187" s="312"/>
      <c r="EZE187" s="312"/>
      <c r="EZF187" s="312"/>
      <c r="EZG187" s="312"/>
      <c r="EZH187" s="312"/>
      <c r="EZI187" s="312"/>
      <c r="EZJ187" s="312"/>
      <c r="EZK187" s="312"/>
      <c r="EZL187" s="312"/>
      <c r="EZM187" s="312"/>
      <c r="EZN187" s="312"/>
      <c r="EZO187" s="312"/>
      <c r="EZP187" s="312"/>
      <c r="EZQ187" s="312"/>
      <c r="EZR187" s="312"/>
      <c r="EZS187" s="312"/>
      <c r="EZT187" s="312"/>
      <c r="EZU187" s="312"/>
      <c r="EZV187" s="312"/>
      <c r="EZW187" s="312"/>
      <c r="EZX187" s="312"/>
      <c r="EZY187" s="312"/>
      <c r="EZZ187" s="312"/>
      <c r="FAA187" s="312"/>
      <c r="FAB187" s="312"/>
      <c r="FAC187" s="312"/>
      <c r="FAD187" s="312"/>
      <c r="FAE187" s="312"/>
      <c r="FAF187" s="312"/>
      <c r="FAG187" s="312"/>
      <c r="FAH187" s="312"/>
      <c r="FAI187" s="312"/>
      <c r="FAJ187" s="312"/>
      <c r="FAK187" s="312"/>
      <c r="FAL187" s="312"/>
      <c r="FAM187" s="312"/>
      <c r="FAN187" s="312"/>
      <c r="FAO187" s="312"/>
      <c r="FAP187" s="312"/>
      <c r="FAQ187" s="312"/>
      <c r="FAR187" s="312"/>
      <c r="FAS187" s="312"/>
      <c r="FAT187" s="312"/>
      <c r="FAU187" s="312"/>
      <c r="FAV187" s="312"/>
      <c r="FAW187" s="312"/>
      <c r="FAX187" s="312"/>
      <c r="FAY187" s="312"/>
      <c r="FAZ187" s="312"/>
      <c r="FBA187" s="312"/>
      <c r="FBB187" s="312"/>
      <c r="FBC187" s="312"/>
      <c r="FBD187" s="312"/>
      <c r="FBE187" s="312"/>
      <c r="FBF187" s="312"/>
      <c r="FBG187" s="312"/>
      <c r="FBH187" s="312"/>
      <c r="FBI187" s="312"/>
      <c r="FBJ187" s="312"/>
      <c r="FBK187" s="312"/>
      <c r="FBL187" s="312"/>
      <c r="FBM187" s="312"/>
      <c r="FBN187" s="312"/>
      <c r="FBO187" s="312"/>
      <c r="FBP187" s="312"/>
      <c r="FBQ187" s="312"/>
      <c r="FBR187" s="312"/>
      <c r="FBS187" s="312"/>
      <c r="FBT187" s="312"/>
      <c r="FBU187" s="312"/>
      <c r="FBV187" s="312"/>
      <c r="FBW187" s="312"/>
      <c r="FBX187" s="312"/>
      <c r="FBY187" s="312"/>
      <c r="FBZ187" s="312"/>
      <c r="FCA187" s="312"/>
      <c r="FCB187" s="312"/>
      <c r="FCC187" s="312"/>
      <c r="FCD187" s="312"/>
      <c r="FCE187" s="312"/>
      <c r="FCF187" s="312"/>
      <c r="FCG187" s="312"/>
      <c r="FCH187" s="312"/>
      <c r="FCI187" s="312"/>
      <c r="FCJ187" s="312"/>
      <c r="FCK187" s="312"/>
      <c r="FCL187" s="312"/>
      <c r="FCM187" s="312"/>
      <c r="FCN187" s="312"/>
      <c r="FCO187" s="312"/>
      <c r="FCP187" s="312"/>
      <c r="FCQ187" s="312"/>
      <c r="FCR187" s="312"/>
      <c r="FCS187" s="312"/>
      <c r="FCT187" s="312"/>
      <c r="FCU187" s="312"/>
      <c r="FCV187" s="312"/>
      <c r="FCW187" s="312"/>
      <c r="FCX187" s="312"/>
      <c r="FCY187" s="312"/>
      <c r="FCZ187" s="312"/>
      <c r="FDA187" s="312"/>
      <c r="FDB187" s="312"/>
      <c r="FDC187" s="312"/>
      <c r="FDD187" s="312"/>
      <c r="FDE187" s="312"/>
      <c r="FDF187" s="312"/>
      <c r="FDG187" s="312"/>
      <c r="FDH187" s="312"/>
      <c r="FDI187" s="312"/>
      <c r="FDJ187" s="312"/>
      <c r="FDK187" s="312"/>
      <c r="FDL187" s="312"/>
      <c r="FDM187" s="312"/>
      <c r="FDN187" s="312"/>
      <c r="FDO187" s="312"/>
      <c r="FDP187" s="312"/>
      <c r="FDQ187" s="312"/>
      <c r="FDR187" s="312"/>
      <c r="FDS187" s="312"/>
      <c r="FDT187" s="312"/>
      <c r="FDU187" s="312"/>
      <c r="FDV187" s="312"/>
      <c r="FDW187" s="312"/>
      <c r="FDX187" s="312"/>
      <c r="FDY187" s="312"/>
      <c r="FDZ187" s="312"/>
      <c r="FEA187" s="312"/>
      <c r="FEB187" s="312"/>
      <c r="FEC187" s="312"/>
      <c r="FED187" s="312"/>
      <c r="FEE187" s="312"/>
      <c r="FEF187" s="312"/>
      <c r="FEG187" s="312"/>
      <c r="FEH187" s="312"/>
      <c r="FEI187" s="312"/>
      <c r="FEJ187" s="312"/>
      <c r="FEK187" s="312"/>
      <c r="FEL187" s="312"/>
      <c r="FEM187" s="312"/>
      <c r="FEN187" s="312"/>
      <c r="FEO187" s="312"/>
      <c r="FEP187" s="312"/>
      <c r="FEQ187" s="312"/>
      <c r="FER187" s="312"/>
      <c r="FES187" s="312"/>
      <c r="FET187" s="312"/>
      <c r="FEU187" s="312"/>
      <c r="FEV187" s="312"/>
      <c r="FEW187" s="312"/>
      <c r="FEX187" s="312"/>
      <c r="FEY187" s="312"/>
      <c r="FEZ187" s="312"/>
      <c r="FFA187" s="312"/>
      <c r="FFB187" s="312"/>
      <c r="FFC187" s="312"/>
      <c r="FFD187" s="312"/>
      <c r="FFE187" s="312"/>
      <c r="FFF187" s="312"/>
      <c r="FFG187" s="312"/>
      <c r="FFH187" s="312"/>
      <c r="FFI187" s="312"/>
      <c r="FFJ187" s="312"/>
      <c r="FFK187" s="312"/>
      <c r="FFL187" s="312"/>
      <c r="FFM187" s="312"/>
      <c r="FFN187" s="312"/>
      <c r="FFO187" s="312"/>
      <c r="FFP187" s="312"/>
      <c r="FFQ187" s="312"/>
      <c r="FFR187" s="312"/>
      <c r="FFS187" s="312"/>
      <c r="FFT187" s="312"/>
      <c r="FFU187" s="312"/>
      <c r="FFV187" s="312"/>
      <c r="FFW187" s="312"/>
      <c r="FFX187" s="312"/>
      <c r="FFY187" s="312"/>
      <c r="FFZ187" s="312"/>
      <c r="FGA187" s="312"/>
      <c r="FGB187" s="312"/>
      <c r="FGC187" s="312"/>
      <c r="FGD187" s="312"/>
      <c r="FGE187" s="312"/>
      <c r="FGF187" s="312"/>
      <c r="FGG187" s="312"/>
      <c r="FGH187" s="312"/>
      <c r="FGI187" s="312"/>
      <c r="FGJ187" s="312"/>
      <c r="FGK187" s="312"/>
      <c r="FGL187" s="312"/>
      <c r="FGM187" s="312"/>
      <c r="FGN187" s="312"/>
      <c r="FGO187" s="312"/>
      <c r="FGP187" s="312"/>
      <c r="FGQ187" s="312"/>
      <c r="FGR187" s="312"/>
      <c r="FGS187" s="312"/>
      <c r="FGT187" s="312"/>
      <c r="FGU187" s="312"/>
      <c r="FGV187" s="312"/>
      <c r="FGW187" s="312"/>
      <c r="FGX187" s="312"/>
      <c r="FGY187" s="312"/>
      <c r="FGZ187" s="312"/>
      <c r="FHA187" s="312"/>
      <c r="FHB187" s="312"/>
      <c r="FHC187" s="312"/>
      <c r="FHD187" s="312"/>
      <c r="FHE187" s="312"/>
      <c r="FHF187" s="312"/>
      <c r="FHG187" s="312"/>
      <c r="FHH187" s="312"/>
      <c r="FHI187" s="312"/>
      <c r="FHJ187" s="312"/>
      <c r="FHK187" s="312"/>
      <c r="FHL187" s="312"/>
      <c r="FHM187" s="312"/>
      <c r="FHN187" s="312"/>
      <c r="FHO187" s="312"/>
      <c r="FHP187" s="312"/>
      <c r="FHQ187" s="312"/>
      <c r="FHR187" s="312"/>
      <c r="FHS187" s="312"/>
      <c r="FHT187" s="312"/>
      <c r="FHU187" s="312"/>
      <c r="FHV187" s="312"/>
      <c r="FHW187" s="312"/>
      <c r="FHX187" s="312"/>
      <c r="FHY187" s="312"/>
      <c r="FHZ187" s="312"/>
      <c r="FIA187" s="312"/>
      <c r="FIB187" s="312"/>
      <c r="FIC187" s="312"/>
      <c r="FID187" s="312"/>
      <c r="FIE187" s="312"/>
      <c r="FIF187" s="312"/>
      <c r="FIG187" s="312"/>
      <c r="FIH187" s="312"/>
      <c r="FII187" s="312"/>
      <c r="FIJ187" s="312"/>
      <c r="FIK187" s="312"/>
      <c r="FIL187" s="312"/>
      <c r="FIM187" s="312"/>
      <c r="FIN187" s="312"/>
      <c r="FIO187" s="312"/>
      <c r="FIP187" s="312"/>
      <c r="FIQ187" s="312"/>
      <c r="FIR187" s="312"/>
      <c r="FIS187" s="312"/>
      <c r="FIT187" s="312"/>
      <c r="FIU187" s="312"/>
      <c r="FIV187" s="312"/>
      <c r="FIW187" s="312"/>
      <c r="FIX187" s="312"/>
      <c r="FIY187" s="312"/>
      <c r="FIZ187" s="312"/>
      <c r="FJA187" s="312"/>
      <c r="FJB187" s="312"/>
      <c r="FJC187" s="312"/>
      <c r="FJD187" s="312"/>
      <c r="FJE187" s="312"/>
      <c r="FJF187" s="312"/>
      <c r="FJG187" s="312"/>
      <c r="FJH187" s="312"/>
      <c r="FJI187" s="312"/>
      <c r="FJJ187" s="312"/>
      <c r="FJK187" s="312"/>
      <c r="FJL187" s="312"/>
      <c r="FJM187" s="312"/>
      <c r="FJN187" s="312"/>
      <c r="FJO187" s="312"/>
      <c r="FJP187" s="312"/>
      <c r="FJQ187" s="312"/>
      <c r="FJR187" s="312"/>
      <c r="FJS187" s="312"/>
      <c r="FJT187" s="312"/>
      <c r="FJU187" s="312"/>
      <c r="FJV187" s="312"/>
      <c r="FJW187" s="312"/>
      <c r="FJX187" s="312"/>
      <c r="FJY187" s="312"/>
      <c r="FJZ187" s="312"/>
      <c r="FKA187" s="312"/>
      <c r="FKB187" s="312"/>
      <c r="FKC187" s="312"/>
      <c r="FKD187" s="312"/>
      <c r="FKE187" s="312"/>
      <c r="FKF187" s="312"/>
      <c r="FKG187" s="312"/>
      <c r="FKH187" s="312"/>
      <c r="FKI187" s="312"/>
      <c r="FKJ187" s="312"/>
      <c r="FKK187" s="312"/>
      <c r="FKL187" s="312"/>
      <c r="FKM187" s="312"/>
      <c r="FKN187" s="312"/>
      <c r="FKO187" s="312"/>
      <c r="FKP187" s="312"/>
      <c r="FKQ187" s="312"/>
      <c r="FKR187" s="312"/>
      <c r="FKS187" s="312"/>
      <c r="FKT187" s="312"/>
      <c r="FKU187" s="312"/>
      <c r="FKV187" s="312"/>
      <c r="FKW187" s="312"/>
      <c r="FKX187" s="312"/>
      <c r="FKY187" s="312"/>
      <c r="FKZ187" s="312"/>
      <c r="FLA187" s="312"/>
      <c r="FLB187" s="312"/>
      <c r="FLC187" s="312"/>
      <c r="FLD187" s="312"/>
      <c r="FLE187" s="312"/>
      <c r="FLF187" s="312"/>
      <c r="FLG187" s="312"/>
      <c r="FLH187" s="312"/>
      <c r="FLI187" s="312"/>
      <c r="FLJ187" s="312"/>
      <c r="FLK187" s="312"/>
      <c r="FLL187" s="312"/>
      <c r="FLM187" s="312"/>
      <c r="FLN187" s="312"/>
      <c r="FLO187" s="312"/>
      <c r="FLP187" s="312"/>
      <c r="FLQ187" s="312"/>
      <c r="FLR187" s="312"/>
      <c r="FLS187" s="312"/>
      <c r="FLT187" s="312"/>
      <c r="FLU187" s="312"/>
      <c r="FLV187" s="312"/>
      <c r="FLW187" s="312"/>
      <c r="FLX187" s="312"/>
      <c r="FLY187" s="312"/>
      <c r="FLZ187" s="312"/>
      <c r="FMA187" s="312"/>
      <c r="FMB187" s="312"/>
      <c r="FMC187" s="312"/>
      <c r="FMD187" s="312"/>
      <c r="FME187" s="312"/>
      <c r="FMF187" s="312"/>
      <c r="FMG187" s="312"/>
      <c r="FMH187" s="312"/>
      <c r="FMI187" s="312"/>
      <c r="FMJ187" s="312"/>
      <c r="FMK187" s="312"/>
      <c r="FML187" s="312"/>
      <c r="FMM187" s="312"/>
      <c r="FMN187" s="312"/>
      <c r="FMO187" s="312"/>
      <c r="FMP187" s="312"/>
      <c r="FMQ187" s="312"/>
      <c r="FMR187" s="312"/>
      <c r="FMS187" s="312"/>
      <c r="FMT187" s="312"/>
      <c r="FMU187" s="312"/>
      <c r="FMV187" s="312"/>
      <c r="FMW187" s="312"/>
      <c r="FMX187" s="312"/>
      <c r="FMY187" s="312"/>
      <c r="FMZ187" s="312"/>
      <c r="FNA187" s="312"/>
      <c r="FNB187" s="312"/>
      <c r="FNC187" s="312"/>
      <c r="FND187" s="312"/>
      <c r="FNE187" s="312"/>
      <c r="FNF187" s="312"/>
      <c r="FNG187" s="312"/>
      <c r="FNH187" s="312"/>
      <c r="FNI187" s="312"/>
      <c r="FNJ187" s="312"/>
      <c r="FNK187" s="312"/>
      <c r="FNL187" s="312"/>
      <c r="FNM187" s="312"/>
      <c r="FNN187" s="312"/>
      <c r="FNO187" s="312"/>
      <c r="FNP187" s="312"/>
      <c r="FNQ187" s="312"/>
      <c r="FNR187" s="312"/>
      <c r="FNS187" s="312"/>
      <c r="FNT187" s="312"/>
      <c r="FNU187" s="312"/>
      <c r="FNV187" s="312"/>
      <c r="FNW187" s="312"/>
      <c r="FNX187" s="312"/>
      <c r="FNY187" s="312"/>
      <c r="FNZ187" s="312"/>
      <c r="FOA187" s="312"/>
      <c r="FOB187" s="312"/>
      <c r="FOC187" s="312"/>
      <c r="FOD187" s="312"/>
      <c r="FOE187" s="312"/>
      <c r="FOF187" s="312"/>
      <c r="FOG187" s="312"/>
      <c r="FOH187" s="312"/>
      <c r="FOI187" s="312"/>
      <c r="FOJ187" s="312"/>
      <c r="FOK187" s="312"/>
      <c r="FOL187" s="312"/>
      <c r="FOM187" s="312"/>
      <c r="FON187" s="312"/>
      <c r="FOO187" s="312"/>
      <c r="FOP187" s="312"/>
      <c r="FOQ187" s="312"/>
      <c r="FOR187" s="312"/>
      <c r="FOS187" s="312"/>
      <c r="FOT187" s="312"/>
      <c r="FOU187" s="312"/>
      <c r="FOV187" s="312"/>
      <c r="FOW187" s="312"/>
      <c r="FOX187" s="312"/>
      <c r="FOY187" s="312"/>
      <c r="FOZ187" s="312"/>
      <c r="FPA187" s="312"/>
      <c r="FPB187" s="312"/>
      <c r="FPC187" s="312"/>
      <c r="FPD187" s="312"/>
      <c r="FPE187" s="312"/>
      <c r="FPF187" s="312"/>
      <c r="FPG187" s="312"/>
      <c r="FPH187" s="312"/>
      <c r="FPI187" s="312"/>
      <c r="FPJ187" s="312"/>
      <c r="FPK187" s="312"/>
      <c r="FPL187" s="312"/>
      <c r="FPM187" s="312"/>
      <c r="FPN187" s="312"/>
      <c r="FPO187" s="312"/>
      <c r="FPP187" s="312"/>
      <c r="FPQ187" s="312"/>
      <c r="FPR187" s="312"/>
      <c r="FPS187" s="312"/>
      <c r="FPT187" s="312"/>
      <c r="FPU187" s="312"/>
      <c r="FPV187" s="312"/>
      <c r="FPW187" s="312"/>
      <c r="FPX187" s="312"/>
      <c r="FPY187" s="312"/>
      <c r="FPZ187" s="312"/>
      <c r="FQA187" s="312"/>
      <c r="FQB187" s="312"/>
      <c r="FQC187" s="312"/>
      <c r="FQD187" s="312"/>
      <c r="FQE187" s="312"/>
      <c r="FQF187" s="312"/>
      <c r="FQG187" s="312"/>
      <c r="FQH187" s="312"/>
      <c r="FQI187" s="312"/>
      <c r="FQJ187" s="312"/>
      <c r="FQK187" s="312"/>
      <c r="FQL187" s="312"/>
      <c r="FQM187" s="312"/>
      <c r="FQN187" s="312"/>
      <c r="FQO187" s="312"/>
      <c r="FQP187" s="312"/>
      <c r="FQQ187" s="312"/>
      <c r="FQR187" s="312"/>
      <c r="FQS187" s="312"/>
      <c r="FQT187" s="312"/>
      <c r="FQU187" s="312"/>
      <c r="FQV187" s="312"/>
      <c r="FQW187" s="312"/>
      <c r="FQX187" s="312"/>
      <c r="FQY187" s="312"/>
      <c r="FQZ187" s="312"/>
      <c r="FRA187" s="312"/>
      <c r="FRB187" s="312"/>
      <c r="FRC187" s="312"/>
      <c r="FRD187" s="312"/>
      <c r="FRE187" s="312"/>
      <c r="FRF187" s="312"/>
      <c r="FRG187" s="312"/>
      <c r="FRH187" s="312"/>
      <c r="FRI187" s="312"/>
      <c r="FRJ187" s="312"/>
      <c r="FRK187" s="312"/>
      <c r="FRL187" s="312"/>
      <c r="FRM187" s="312"/>
      <c r="FRN187" s="312"/>
      <c r="FRO187" s="312"/>
      <c r="FRP187" s="312"/>
      <c r="FRQ187" s="312"/>
      <c r="FRR187" s="312"/>
      <c r="FRS187" s="312"/>
      <c r="FRT187" s="312"/>
      <c r="FRU187" s="312"/>
      <c r="FRV187" s="312"/>
      <c r="FRW187" s="312"/>
      <c r="FRX187" s="312"/>
      <c r="FRY187" s="312"/>
      <c r="FRZ187" s="312"/>
      <c r="FSA187" s="312"/>
      <c r="FSB187" s="312"/>
      <c r="FSC187" s="312"/>
      <c r="FSD187" s="312"/>
      <c r="FSE187" s="312"/>
      <c r="FSF187" s="312"/>
      <c r="FSG187" s="312"/>
      <c r="FSH187" s="312"/>
      <c r="FSI187" s="312"/>
      <c r="FSJ187" s="312"/>
      <c r="FSK187" s="312"/>
      <c r="FSL187" s="312"/>
      <c r="FSM187" s="312"/>
      <c r="FSN187" s="312"/>
      <c r="FSO187" s="312"/>
      <c r="FSP187" s="312"/>
      <c r="FSQ187" s="312"/>
      <c r="FSR187" s="312"/>
      <c r="FSS187" s="312"/>
      <c r="FST187" s="312"/>
      <c r="FSU187" s="312"/>
      <c r="FSV187" s="312"/>
      <c r="FSW187" s="312"/>
      <c r="FSX187" s="312"/>
      <c r="FSY187" s="312"/>
      <c r="FSZ187" s="312"/>
      <c r="FTA187" s="312"/>
      <c r="FTB187" s="312"/>
      <c r="FTC187" s="312"/>
      <c r="FTD187" s="312"/>
      <c r="FTE187" s="312"/>
      <c r="FTF187" s="312"/>
      <c r="FTG187" s="312"/>
      <c r="FTH187" s="312"/>
      <c r="FTI187" s="312"/>
      <c r="FTJ187" s="312"/>
      <c r="FTK187" s="312"/>
      <c r="FTL187" s="312"/>
      <c r="FTM187" s="312"/>
      <c r="FTN187" s="312"/>
      <c r="FTO187" s="312"/>
      <c r="FTP187" s="312"/>
      <c r="FTQ187" s="312"/>
      <c r="FTR187" s="312"/>
      <c r="FTS187" s="312"/>
      <c r="FTT187" s="312"/>
      <c r="FTU187" s="312"/>
      <c r="FTV187" s="312"/>
      <c r="FTW187" s="312"/>
      <c r="FTX187" s="312"/>
      <c r="FTY187" s="312"/>
      <c r="FTZ187" s="312"/>
      <c r="FUA187" s="312"/>
      <c r="FUB187" s="312"/>
      <c r="FUC187" s="312"/>
      <c r="FUD187" s="312"/>
      <c r="FUE187" s="312"/>
      <c r="FUF187" s="312"/>
      <c r="FUG187" s="312"/>
      <c r="FUH187" s="312"/>
      <c r="FUI187" s="312"/>
      <c r="FUJ187" s="312"/>
      <c r="FUK187" s="312"/>
      <c r="FUL187" s="312"/>
      <c r="FUM187" s="312"/>
      <c r="FUN187" s="312"/>
      <c r="FUO187" s="312"/>
      <c r="FUP187" s="312"/>
      <c r="FUQ187" s="312"/>
      <c r="FUR187" s="312"/>
      <c r="FUS187" s="312"/>
      <c r="FUT187" s="312"/>
      <c r="FUU187" s="312"/>
      <c r="FUV187" s="312"/>
      <c r="FUW187" s="312"/>
      <c r="FUX187" s="312"/>
      <c r="FUY187" s="312"/>
      <c r="FUZ187" s="312"/>
      <c r="FVA187" s="312"/>
      <c r="FVB187" s="312"/>
      <c r="FVC187" s="312"/>
      <c r="FVD187" s="312"/>
      <c r="FVE187" s="312"/>
      <c r="FVF187" s="312"/>
      <c r="FVG187" s="312"/>
      <c r="FVH187" s="312"/>
      <c r="FVI187" s="312"/>
      <c r="FVJ187" s="312"/>
      <c r="FVK187" s="312"/>
      <c r="FVL187" s="312"/>
      <c r="FVM187" s="312"/>
      <c r="FVN187" s="312"/>
      <c r="FVO187" s="312"/>
      <c r="FVP187" s="312"/>
      <c r="FVQ187" s="312"/>
      <c r="FVR187" s="312"/>
      <c r="FVS187" s="312"/>
      <c r="FVT187" s="312"/>
      <c r="FVU187" s="312"/>
      <c r="FVV187" s="312"/>
      <c r="FVW187" s="312"/>
      <c r="FVX187" s="312"/>
      <c r="FVY187" s="312"/>
      <c r="FVZ187" s="312"/>
      <c r="FWA187" s="312"/>
      <c r="FWB187" s="312"/>
      <c r="FWC187" s="312"/>
      <c r="FWD187" s="312"/>
      <c r="FWE187" s="312"/>
      <c r="FWF187" s="312"/>
      <c r="FWG187" s="312"/>
      <c r="FWH187" s="312"/>
      <c r="FWI187" s="312"/>
      <c r="FWJ187" s="312"/>
      <c r="FWK187" s="312"/>
      <c r="FWL187" s="312"/>
      <c r="FWM187" s="312"/>
      <c r="FWN187" s="312"/>
      <c r="FWO187" s="312"/>
      <c r="FWP187" s="312"/>
      <c r="FWQ187" s="312"/>
      <c r="FWR187" s="312"/>
      <c r="FWS187" s="312"/>
      <c r="FWT187" s="312"/>
      <c r="FWU187" s="312"/>
      <c r="FWV187" s="312"/>
      <c r="FWW187" s="312"/>
      <c r="FWX187" s="312"/>
      <c r="FWY187" s="312"/>
      <c r="FWZ187" s="312"/>
      <c r="FXA187" s="312"/>
      <c r="FXB187" s="312"/>
      <c r="FXC187" s="312"/>
      <c r="FXD187" s="312"/>
      <c r="FXE187" s="312"/>
      <c r="FXF187" s="312"/>
      <c r="FXG187" s="312"/>
      <c r="FXH187" s="312"/>
      <c r="FXI187" s="312"/>
      <c r="FXJ187" s="312"/>
      <c r="FXK187" s="312"/>
      <c r="FXL187" s="312"/>
      <c r="FXM187" s="312"/>
      <c r="FXN187" s="312"/>
      <c r="FXO187" s="312"/>
      <c r="FXP187" s="312"/>
      <c r="FXQ187" s="312"/>
      <c r="FXR187" s="312"/>
      <c r="FXS187" s="312"/>
      <c r="FXT187" s="312"/>
      <c r="FXU187" s="312"/>
      <c r="FXV187" s="312"/>
      <c r="FXW187" s="312"/>
      <c r="FXX187" s="312"/>
      <c r="FXY187" s="312"/>
      <c r="FXZ187" s="312"/>
      <c r="FYA187" s="312"/>
      <c r="FYB187" s="312"/>
      <c r="FYC187" s="312"/>
      <c r="FYD187" s="312"/>
      <c r="FYE187" s="312"/>
      <c r="FYF187" s="312"/>
      <c r="FYG187" s="312"/>
      <c r="FYH187" s="312"/>
      <c r="FYI187" s="312"/>
      <c r="FYJ187" s="312"/>
      <c r="FYK187" s="312"/>
      <c r="FYL187" s="312"/>
      <c r="FYM187" s="312"/>
      <c r="FYN187" s="312"/>
      <c r="FYO187" s="312"/>
      <c r="FYP187" s="312"/>
      <c r="FYQ187" s="312"/>
      <c r="FYR187" s="312"/>
      <c r="FYS187" s="312"/>
      <c r="FYT187" s="312"/>
      <c r="FYU187" s="312"/>
      <c r="FYV187" s="312"/>
      <c r="FYW187" s="312"/>
      <c r="FYX187" s="312"/>
      <c r="FYY187" s="312"/>
      <c r="FYZ187" s="312"/>
      <c r="FZA187" s="312"/>
      <c r="FZB187" s="312"/>
      <c r="FZC187" s="312"/>
      <c r="FZD187" s="312"/>
      <c r="FZE187" s="312"/>
      <c r="FZF187" s="312"/>
      <c r="FZG187" s="312"/>
      <c r="FZH187" s="312"/>
      <c r="FZI187" s="312"/>
      <c r="FZJ187" s="312"/>
      <c r="FZK187" s="312"/>
      <c r="FZL187" s="312"/>
      <c r="FZM187" s="312"/>
      <c r="FZN187" s="312"/>
      <c r="FZO187" s="312"/>
      <c r="FZP187" s="312"/>
      <c r="FZQ187" s="312"/>
      <c r="FZR187" s="312"/>
      <c r="FZS187" s="312"/>
      <c r="FZT187" s="312"/>
      <c r="FZU187" s="312"/>
      <c r="FZV187" s="312"/>
      <c r="FZW187" s="312"/>
      <c r="FZX187" s="312"/>
      <c r="FZY187" s="312"/>
      <c r="FZZ187" s="312"/>
      <c r="GAA187" s="312"/>
      <c r="GAB187" s="312"/>
      <c r="GAC187" s="312"/>
      <c r="GAD187" s="312"/>
      <c r="GAE187" s="312"/>
      <c r="GAF187" s="312"/>
      <c r="GAG187" s="312"/>
      <c r="GAH187" s="312"/>
      <c r="GAI187" s="312"/>
      <c r="GAJ187" s="312"/>
      <c r="GAK187" s="312"/>
      <c r="GAL187" s="312"/>
      <c r="GAM187" s="312"/>
      <c r="GAN187" s="312"/>
      <c r="GAO187" s="312"/>
      <c r="GAP187" s="312"/>
      <c r="GAQ187" s="312"/>
      <c r="GAR187" s="312"/>
      <c r="GAS187" s="312"/>
      <c r="GAT187" s="312"/>
      <c r="GAU187" s="312"/>
      <c r="GAV187" s="312"/>
      <c r="GAW187" s="312"/>
      <c r="GAX187" s="312"/>
      <c r="GAY187" s="312"/>
      <c r="GAZ187" s="312"/>
      <c r="GBA187" s="312"/>
      <c r="GBB187" s="312"/>
      <c r="GBC187" s="312"/>
      <c r="GBD187" s="312"/>
      <c r="GBE187" s="312"/>
      <c r="GBF187" s="312"/>
      <c r="GBG187" s="312"/>
      <c r="GBH187" s="312"/>
      <c r="GBI187" s="312"/>
      <c r="GBJ187" s="312"/>
      <c r="GBK187" s="312"/>
      <c r="GBL187" s="312"/>
      <c r="GBM187" s="312"/>
      <c r="GBN187" s="312"/>
      <c r="GBO187" s="312"/>
      <c r="GBP187" s="312"/>
      <c r="GBQ187" s="312"/>
      <c r="GBR187" s="312"/>
      <c r="GBS187" s="312"/>
      <c r="GBT187" s="312"/>
      <c r="GBU187" s="312"/>
      <c r="GBV187" s="312"/>
      <c r="GBW187" s="312"/>
      <c r="GBX187" s="312"/>
      <c r="GBY187" s="312"/>
      <c r="GBZ187" s="312"/>
      <c r="GCA187" s="312"/>
      <c r="GCB187" s="312"/>
      <c r="GCC187" s="312"/>
      <c r="GCD187" s="312"/>
      <c r="GCE187" s="312"/>
      <c r="GCF187" s="312"/>
      <c r="GCG187" s="312"/>
      <c r="GCH187" s="312"/>
      <c r="GCI187" s="312"/>
      <c r="GCJ187" s="312"/>
      <c r="GCK187" s="312"/>
      <c r="GCL187" s="312"/>
      <c r="GCM187" s="312"/>
      <c r="GCN187" s="312"/>
      <c r="GCO187" s="312"/>
      <c r="GCP187" s="312"/>
      <c r="GCQ187" s="312"/>
      <c r="GCR187" s="312"/>
      <c r="GCS187" s="312"/>
      <c r="GCT187" s="312"/>
      <c r="GCU187" s="312"/>
      <c r="GCV187" s="312"/>
      <c r="GCW187" s="312"/>
      <c r="GCX187" s="312"/>
      <c r="GCY187" s="312"/>
      <c r="GCZ187" s="312"/>
      <c r="GDA187" s="312"/>
      <c r="GDB187" s="312"/>
      <c r="GDC187" s="312"/>
      <c r="GDD187" s="312"/>
      <c r="GDE187" s="312"/>
      <c r="GDF187" s="312"/>
      <c r="GDG187" s="312"/>
      <c r="GDH187" s="312"/>
      <c r="GDI187" s="312"/>
      <c r="GDJ187" s="312"/>
      <c r="GDK187" s="312"/>
      <c r="GDL187" s="312"/>
      <c r="GDM187" s="312"/>
      <c r="GDN187" s="312"/>
      <c r="GDO187" s="312"/>
      <c r="GDP187" s="312"/>
      <c r="GDQ187" s="312"/>
      <c r="GDR187" s="312"/>
      <c r="GDS187" s="312"/>
      <c r="GDT187" s="312"/>
      <c r="GDU187" s="312"/>
      <c r="GDV187" s="312"/>
      <c r="GDW187" s="312"/>
      <c r="GDX187" s="312"/>
      <c r="GDY187" s="312"/>
      <c r="GDZ187" s="312"/>
      <c r="GEA187" s="312"/>
      <c r="GEB187" s="312"/>
      <c r="GEC187" s="312"/>
      <c r="GED187" s="312"/>
      <c r="GEE187" s="312"/>
      <c r="GEF187" s="312"/>
      <c r="GEG187" s="312"/>
      <c r="GEH187" s="312"/>
      <c r="GEI187" s="312"/>
      <c r="GEJ187" s="312"/>
      <c r="GEK187" s="312"/>
      <c r="GEL187" s="312"/>
      <c r="GEM187" s="312"/>
      <c r="GEN187" s="312"/>
      <c r="GEO187" s="312"/>
      <c r="GEP187" s="312"/>
      <c r="GEQ187" s="312"/>
      <c r="GER187" s="312"/>
      <c r="GES187" s="312"/>
      <c r="GET187" s="312"/>
      <c r="GEU187" s="312"/>
      <c r="GEV187" s="312"/>
      <c r="GEW187" s="312"/>
      <c r="GEX187" s="312"/>
      <c r="GEY187" s="312"/>
      <c r="GEZ187" s="312"/>
      <c r="GFA187" s="312"/>
      <c r="GFB187" s="312"/>
      <c r="GFC187" s="312"/>
      <c r="GFD187" s="312"/>
      <c r="GFE187" s="312"/>
      <c r="GFF187" s="312"/>
      <c r="GFG187" s="312"/>
      <c r="GFH187" s="312"/>
      <c r="GFI187" s="312"/>
      <c r="GFJ187" s="312"/>
      <c r="GFK187" s="312"/>
      <c r="GFL187" s="312"/>
      <c r="GFM187" s="312"/>
      <c r="GFN187" s="312"/>
      <c r="GFO187" s="312"/>
      <c r="GFP187" s="312"/>
      <c r="GFQ187" s="312"/>
      <c r="GFR187" s="312"/>
      <c r="GFS187" s="312"/>
      <c r="GFT187" s="312"/>
      <c r="GFU187" s="312"/>
      <c r="GFV187" s="312"/>
      <c r="GFW187" s="312"/>
      <c r="GFX187" s="312"/>
      <c r="GFY187" s="312"/>
      <c r="GFZ187" s="312"/>
      <c r="GGA187" s="312"/>
      <c r="GGB187" s="312"/>
      <c r="GGC187" s="312"/>
      <c r="GGD187" s="312"/>
      <c r="GGE187" s="312"/>
      <c r="GGF187" s="312"/>
      <c r="GGG187" s="312"/>
      <c r="GGH187" s="312"/>
      <c r="GGI187" s="312"/>
      <c r="GGJ187" s="312"/>
      <c r="GGK187" s="312"/>
      <c r="GGL187" s="312"/>
      <c r="GGM187" s="312"/>
      <c r="GGN187" s="312"/>
      <c r="GGO187" s="312"/>
      <c r="GGP187" s="312"/>
      <c r="GGQ187" s="312"/>
      <c r="GGR187" s="312"/>
      <c r="GGS187" s="312"/>
      <c r="GGT187" s="312"/>
      <c r="GGU187" s="312"/>
      <c r="GGV187" s="312"/>
      <c r="GGW187" s="312"/>
      <c r="GGX187" s="312"/>
      <c r="GGY187" s="312"/>
      <c r="GGZ187" s="312"/>
      <c r="GHA187" s="312"/>
      <c r="GHB187" s="312"/>
      <c r="GHC187" s="312"/>
      <c r="GHD187" s="312"/>
      <c r="GHE187" s="312"/>
      <c r="GHF187" s="312"/>
      <c r="GHG187" s="312"/>
      <c r="GHH187" s="312"/>
      <c r="GHI187" s="312"/>
      <c r="GHJ187" s="312"/>
      <c r="GHK187" s="312"/>
      <c r="GHL187" s="312"/>
      <c r="GHM187" s="312"/>
      <c r="GHN187" s="312"/>
      <c r="GHO187" s="312"/>
      <c r="GHP187" s="312"/>
      <c r="GHQ187" s="312"/>
      <c r="GHR187" s="312"/>
      <c r="GHS187" s="312"/>
      <c r="GHT187" s="312"/>
      <c r="GHU187" s="312"/>
      <c r="GHV187" s="312"/>
      <c r="GHW187" s="312"/>
      <c r="GHX187" s="312"/>
      <c r="GHY187" s="312"/>
      <c r="GHZ187" s="312"/>
      <c r="GIA187" s="312"/>
      <c r="GIB187" s="312"/>
      <c r="GIC187" s="312"/>
      <c r="GID187" s="312"/>
      <c r="GIE187" s="312"/>
      <c r="GIF187" s="312"/>
      <c r="GIG187" s="312"/>
      <c r="GIH187" s="312"/>
      <c r="GII187" s="312"/>
      <c r="GIJ187" s="312"/>
      <c r="GIK187" s="312"/>
      <c r="GIL187" s="312"/>
      <c r="GIM187" s="312"/>
      <c r="GIN187" s="312"/>
      <c r="GIO187" s="312"/>
      <c r="GIP187" s="312"/>
      <c r="GIQ187" s="312"/>
      <c r="GIR187" s="312"/>
      <c r="GIS187" s="312"/>
      <c r="GIT187" s="312"/>
      <c r="GIU187" s="312"/>
      <c r="GIV187" s="312"/>
      <c r="GIW187" s="312"/>
      <c r="GIX187" s="312"/>
      <c r="GIY187" s="312"/>
      <c r="GIZ187" s="312"/>
      <c r="GJA187" s="312"/>
      <c r="GJB187" s="312"/>
      <c r="GJC187" s="312"/>
      <c r="GJD187" s="312"/>
      <c r="GJE187" s="312"/>
      <c r="GJF187" s="312"/>
      <c r="GJG187" s="312"/>
      <c r="GJH187" s="312"/>
      <c r="GJI187" s="312"/>
      <c r="GJJ187" s="312"/>
      <c r="GJK187" s="312"/>
      <c r="GJL187" s="312"/>
      <c r="GJM187" s="312"/>
      <c r="GJN187" s="312"/>
      <c r="GJO187" s="312"/>
      <c r="GJP187" s="312"/>
      <c r="GJQ187" s="312"/>
      <c r="GJR187" s="312"/>
      <c r="GJS187" s="312"/>
      <c r="GJT187" s="312"/>
      <c r="GJU187" s="312"/>
      <c r="GJV187" s="312"/>
      <c r="GJW187" s="312"/>
      <c r="GJX187" s="312"/>
      <c r="GJY187" s="312"/>
      <c r="GJZ187" s="312"/>
      <c r="GKA187" s="312"/>
      <c r="GKB187" s="312"/>
      <c r="GKC187" s="312"/>
      <c r="GKD187" s="312"/>
      <c r="GKE187" s="312"/>
      <c r="GKF187" s="312"/>
      <c r="GKG187" s="312"/>
      <c r="GKH187" s="312"/>
      <c r="GKI187" s="312"/>
      <c r="GKJ187" s="312"/>
      <c r="GKK187" s="312"/>
      <c r="GKL187" s="312"/>
      <c r="GKM187" s="312"/>
      <c r="GKN187" s="312"/>
      <c r="GKO187" s="312"/>
      <c r="GKP187" s="312"/>
      <c r="GKQ187" s="312"/>
      <c r="GKR187" s="312"/>
      <c r="GKS187" s="312"/>
      <c r="GKT187" s="312"/>
      <c r="GKU187" s="312"/>
      <c r="GKV187" s="312"/>
      <c r="GKW187" s="312"/>
      <c r="GKX187" s="312"/>
      <c r="GKY187" s="312"/>
      <c r="GKZ187" s="312"/>
      <c r="GLA187" s="312"/>
      <c r="GLB187" s="312"/>
      <c r="GLC187" s="312"/>
      <c r="GLD187" s="312"/>
      <c r="GLE187" s="312"/>
      <c r="GLF187" s="312"/>
      <c r="GLG187" s="312"/>
      <c r="GLH187" s="312"/>
      <c r="GLI187" s="312"/>
      <c r="GLJ187" s="312"/>
      <c r="GLK187" s="312"/>
      <c r="GLL187" s="312"/>
      <c r="GLM187" s="312"/>
      <c r="GLN187" s="312"/>
      <c r="GLO187" s="312"/>
      <c r="GLP187" s="312"/>
      <c r="GLQ187" s="312"/>
      <c r="GLR187" s="312"/>
      <c r="GLS187" s="312"/>
      <c r="GLT187" s="312"/>
      <c r="GLU187" s="312"/>
      <c r="GLV187" s="312"/>
      <c r="GLW187" s="312"/>
      <c r="GLX187" s="312"/>
      <c r="GLY187" s="312"/>
      <c r="GLZ187" s="312"/>
      <c r="GMA187" s="312"/>
      <c r="GMB187" s="312"/>
      <c r="GMC187" s="312"/>
      <c r="GMD187" s="312"/>
      <c r="GME187" s="312"/>
      <c r="GMF187" s="312"/>
      <c r="GMG187" s="312"/>
      <c r="GMH187" s="312"/>
      <c r="GMI187" s="312"/>
      <c r="GMJ187" s="312"/>
      <c r="GMK187" s="312"/>
      <c r="GML187" s="312"/>
      <c r="GMM187" s="312"/>
      <c r="GMN187" s="312"/>
      <c r="GMO187" s="312"/>
      <c r="GMP187" s="312"/>
      <c r="GMQ187" s="312"/>
      <c r="GMR187" s="312"/>
      <c r="GMS187" s="312"/>
      <c r="GMT187" s="312"/>
      <c r="GMU187" s="312"/>
      <c r="GMV187" s="312"/>
      <c r="GMW187" s="312"/>
      <c r="GMX187" s="312"/>
      <c r="GMY187" s="312"/>
      <c r="GMZ187" s="312"/>
      <c r="GNA187" s="312"/>
      <c r="GNB187" s="312"/>
      <c r="GNC187" s="312"/>
      <c r="GND187" s="312"/>
      <c r="GNE187" s="312"/>
      <c r="GNF187" s="312"/>
      <c r="GNG187" s="312"/>
      <c r="GNH187" s="312"/>
      <c r="GNI187" s="312"/>
      <c r="GNJ187" s="312"/>
      <c r="GNK187" s="312"/>
      <c r="GNL187" s="312"/>
      <c r="GNM187" s="312"/>
      <c r="GNN187" s="312"/>
      <c r="GNO187" s="312"/>
      <c r="GNP187" s="312"/>
      <c r="GNQ187" s="312"/>
      <c r="GNR187" s="312"/>
      <c r="GNS187" s="312"/>
      <c r="GNT187" s="312"/>
      <c r="GNU187" s="312"/>
      <c r="GNV187" s="312"/>
      <c r="GNW187" s="312"/>
      <c r="GNX187" s="312"/>
      <c r="GNY187" s="312"/>
      <c r="GNZ187" s="312"/>
      <c r="GOA187" s="312"/>
      <c r="GOB187" s="312"/>
      <c r="GOC187" s="312"/>
      <c r="GOD187" s="312"/>
      <c r="GOE187" s="312"/>
      <c r="GOF187" s="312"/>
      <c r="GOG187" s="312"/>
      <c r="GOH187" s="312"/>
      <c r="GOI187" s="312"/>
      <c r="GOJ187" s="312"/>
      <c r="GOK187" s="312"/>
      <c r="GOL187" s="312"/>
      <c r="GOM187" s="312"/>
      <c r="GON187" s="312"/>
      <c r="GOO187" s="312"/>
      <c r="GOP187" s="312"/>
      <c r="GOQ187" s="312"/>
      <c r="GOR187" s="312"/>
      <c r="GOS187" s="312"/>
      <c r="GOT187" s="312"/>
      <c r="GOU187" s="312"/>
      <c r="GOV187" s="312"/>
      <c r="GOW187" s="312"/>
      <c r="GOX187" s="312"/>
      <c r="GOY187" s="312"/>
      <c r="GOZ187" s="312"/>
      <c r="GPA187" s="312"/>
      <c r="GPB187" s="312"/>
      <c r="GPC187" s="312"/>
      <c r="GPD187" s="312"/>
      <c r="GPE187" s="312"/>
      <c r="GPF187" s="312"/>
      <c r="GPG187" s="312"/>
      <c r="GPH187" s="312"/>
      <c r="GPI187" s="312"/>
      <c r="GPJ187" s="312"/>
      <c r="GPK187" s="312"/>
      <c r="GPL187" s="312"/>
      <c r="GPM187" s="312"/>
      <c r="GPN187" s="312"/>
      <c r="GPO187" s="312"/>
      <c r="GPP187" s="312"/>
      <c r="GPQ187" s="312"/>
      <c r="GPR187" s="312"/>
      <c r="GPS187" s="312"/>
      <c r="GPT187" s="312"/>
      <c r="GPU187" s="312"/>
      <c r="GPV187" s="312"/>
      <c r="GPW187" s="312"/>
      <c r="GPX187" s="312"/>
      <c r="GPY187" s="312"/>
      <c r="GPZ187" s="312"/>
      <c r="GQA187" s="312"/>
      <c r="GQB187" s="312"/>
      <c r="GQC187" s="312"/>
      <c r="GQD187" s="312"/>
      <c r="GQE187" s="312"/>
      <c r="GQF187" s="312"/>
      <c r="GQG187" s="312"/>
      <c r="GQH187" s="312"/>
      <c r="GQI187" s="312"/>
      <c r="GQJ187" s="312"/>
      <c r="GQK187" s="312"/>
      <c r="GQL187" s="312"/>
      <c r="GQM187" s="312"/>
      <c r="GQN187" s="312"/>
      <c r="GQO187" s="312"/>
      <c r="GQP187" s="312"/>
      <c r="GQQ187" s="312"/>
      <c r="GQR187" s="312"/>
      <c r="GQS187" s="312"/>
      <c r="GQT187" s="312"/>
      <c r="GQU187" s="312"/>
      <c r="GQV187" s="312"/>
      <c r="GQW187" s="312"/>
      <c r="GQX187" s="312"/>
      <c r="GQY187" s="312"/>
      <c r="GQZ187" s="312"/>
      <c r="GRA187" s="312"/>
      <c r="GRB187" s="312"/>
      <c r="GRC187" s="312"/>
      <c r="GRD187" s="312"/>
      <c r="GRE187" s="312"/>
      <c r="GRF187" s="312"/>
      <c r="GRG187" s="312"/>
      <c r="GRH187" s="312"/>
      <c r="GRI187" s="312"/>
      <c r="GRJ187" s="312"/>
      <c r="GRK187" s="312"/>
      <c r="GRL187" s="312"/>
      <c r="GRM187" s="312"/>
      <c r="GRN187" s="312"/>
      <c r="GRO187" s="312"/>
      <c r="GRP187" s="312"/>
      <c r="GRQ187" s="312"/>
      <c r="GRR187" s="312"/>
      <c r="GRS187" s="312"/>
      <c r="GRT187" s="312"/>
      <c r="GRU187" s="312"/>
      <c r="GRV187" s="312"/>
      <c r="GRW187" s="312"/>
      <c r="GRX187" s="312"/>
      <c r="GRY187" s="312"/>
      <c r="GRZ187" s="312"/>
      <c r="GSA187" s="312"/>
      <c r="GSB187" s="312"/>
      <c r="GSC187" s="312"/>
      <c r="GSD187" s="312"/>
      <c r="GSE187" s="312"/>
      <c r="GSF187" s="312"/>
      <c r="GSG187" s="312"/>
      <c r="GSH187" s="312"/>
      <c r="GSI187" s="312"/>
      <c r="GSJ187" s="312"/>
      <c r="GSK187" s="312"/>
      <c r="GSL187" s="312"/>
      <c r="GSM187" s="312"/>
      <c r="GSN187" s="312"/>
      <c r="GSO187" s="312"/>
      <c r="GSP187" s="312"/>
      <c r="GSQ187" s="312"/>
      <c r="GSR187" s="312"/>
      <c r="GSS187" s="312"/>
      <c r="GST187" s="312"/>
      <c r="GSU187" s="312"/>
      <c r="GSV187" s="312"/>
      <c r="GSW187" s="312"/>
      <c r="GSX187" s="312"/>
      <c r="GSY187" s="312"/>
      <c r="GSZ187" s="312"/>
      <c r="GTA187" s="312"/>
      <c r="GTB187" s="312"/>
      <c r="GTC187" s="312"/>
      <c r="GTD187" s="312"/>
      <c r="GTE187" s="312"/>
      <c r="GTF187" s="312"/>
      <c r="GTG187" s="312"/>
      <c r="GTH187" s="312"/>
      <c r="GTI187" s="312"/>
      <c r="GTJ187" s="312"/>
      <c r="GTK187" s="312"/>
      <c r="GTL187" s="312"/>
      <c r="GTM187" s="312"/>
      <c r="GTN187" s="312"/>
      <c r="GTO187" s="312"/>
      <c r="GTP187" s="312"/>
      <c r="GTQ187" s="312"/>
      <c r="GTR187" s="312"/>
      <c r="GTS187" s="312"/>
      <c r="GTT187" s="312"/>
      <c r="GTU187" s="312"/>
      <c r="GTV187" s="312"/>
      <c r="GTW187" s="312"/>
      <c r="GTX187" s="312"/>
      <c r="GTY187" s="312"/>
      <c r="GTZ187" s="312"/>
      <c r="GUA187" s="312"/>
      <c r="GUB187" s="312"/>
      <c r="GUC187" s="312"/>
      <c r="GUD187" s="312"/>
      <c r="GUE187" s="312"/>
      <c r="GUF187" s="312"/>
      <c r="GUG187" s="312"/>
      <c r="GUH187" s="312"/>
      <c r="GUI187" s="312"/>
      <c r="GUJ187" s="312"/>
      <c r="GUK187" s="312"/>
      <c r="GUL187" s="312"/>
      <c r="GUM187" s="312"/>
      <c r="GUN187" s="312"/>
      <c r="GUO187" s="312"/>
      <c r="GUP187" s="312"/>
      <c r="GUQ187" s="312"/>
      <c r="GUR187" s="312"/>
      <c r="GUS187" s="312"/>
      <c r="GUT187" s="312"/>
      <c r="GUU187" s="312"/>
      <c r="GUV187" s="312"/>
      <c r="GUW187" s="312"/>
      <c r="GUX187" s="312"/>
      <c r="GUY187" s="312"/>
      <c r="GUZ187" s="312"/>
      <c r="GVA187" s="312"/>
      <c r="GVB187" s="312"/>
      <c r="GVC187" s="312"/>
      <c r="GVD187" s="312"/>
      <c r="GVE187" s="312"/>
      <c r="GVF187" s="312"/>
      <c r="GVG187" s="312"/>
      <c r="GVH187" s="312"/>
      <c r="GVI187" s="312"/>
      <c r="GVJ187" s="312"/>
      <c r="GVK187" s="312"/>
      <c r="GVL187" s="312"/>
      <c r="GVM187" s="312"/>
      <c r="GVN187" s="312"/>
      <c r="GVO187" s="312"/>
      <c r="GVP187" s="312"/>
      <c r="GVQ187" s="312"/>
      <c r="GVR187" s="312"/>
      <c r="GVS187" s="312"/>
      <c r="GVT187" s="312"/>
      <c r="GVU187" s="312"/>
      <c r="GVV187" s="312"/>
      <c r="GVW187" s="312"/>
      <c r="GVX187" s="312"/>
      <c r="GVY187" s="312"/>
      <c r="GVZ187" s="312"/>
      <c r="GWA187" s="312"/>
      <c r="GWB187" s="312"/>
      <c r="GWC187" s="312"/>
      <c r="GWD187" s="312"/>
      <c r="GWE187" s="312"/>
      <c r="GWF187" s="312"/>
      <c r="GWG187" s="312"/>
      <c r="GWH187" s="312"/>
      <c r="GWI187" s="312"/>
      <c r="GWJ187" s="312"/>
      <c r="GWK187" s="312"/>
      <c r="GWL187" s="312"/>
      <c r="GWM187" s="312"/>
      <c r="GWN187" s="312"/>
      <c r="GWO187" s="312"/>
      <c r="GWP187" s="312"/>
      <c r="GWQ187" s="312"/>
      <c r="GWR187" s="312"/>
      <c r="GWS187" s="312"/>
      <c r="GWT187" s="312"/>
      <c r="GWU187" s="312"/>
      <c r="GWV187" s="312"/>
      <c r="GWW187" s="312"/>
      <c r="GWX187" s="312"/>
      <c r="GWY187" s="312"/>
      <c r="GWZ187" s="312"/>
      <c r="GXA187" s="312"/>
      <c r="GXB187" s="312"/>
      <c r="GXC187" s="312"/>
      <c r="GXD187" s="312"/>
      <c r="GXE187" s="312"/>
      <c r="GXF187" s="312"/>
      <c r="GXG187" s="312"/>
      <c r="GXH187" s="312"/>
      <c r="GXI187" s="312"/>
      <c r="GXJ187" s="312"/>
      <c r="GXK187" s="312"/>
      <c r="GXL187" s="312"/>
      <c r="GXM187" s="312"/>
      <c r="GXN187" s="312"/>
      <c r="GXO187" s="312"/>
      <c r="GXP187" s="312"/>
      <c r="GXQ187" s="312"/>
      <c r="GXR187" s="312"/>
      <c r="GXS187" s="312"/>
      <c r="GXT187" s="312"/>
      <c r="GXU187" s="312"/>
      <c r="GXV187" s="312"/>
      <c r="GXW187" s="312"/>
      <c r="GXX187" s="312"/>
      <c r="GXY187" s="312"/>
      <c r="GXZ187" s="312"/>
      <c r="GYA187" s="312"/>
      <c r="GYB187" s="312"/>
      <c r="GYC187" s="312"/>
      <c r="GYD187" s="312"/>
      <c r="GYE187" s="312"/>
      <c r="GYF187" s="312"/>
      <c r="GYG187" s="312"/>
      <c r="GYH187" s="312"/>
      <c r="GYI187" s="312"/>
      <c r="GYJ187" s="312"/>
      <c r="GYK187" s="312"/>
      <c r="GYL187" s="312"/>
      <c r="GYM187" s="312"/>
      <c r="GYN187" s="312"/>
      <c r="GYO187" s="312"/>
      <c r="GYP187" s="312"/>
      <c r="GYQ187" s="312"/>
      <c r="GYR187" s="312"/>
      <c r="GYS187" s="312"/>
      <c r="GYT187" s="312"/>
      <c r="GYU187" s="312"/>
      <c r="GYV187" s="312"/>
      <c r="GYW187" s="312"/>
      <c r="GYX187" s="312"/>
      <c r="GYY187" s="312"/>
      <c r="GYZ187" s="312"/>
      <c r="GZA187" s="312"/>
      <c r="GZB187" s="312"/>
      <c r="GZC187" s="312"/>
      <c r="GZD187" s="312"/>
      <c r="GZE187" s="312"/>
      <c r="GZF187" s="312"/>
      <c r="GZG187" s="312"/>
      <c r="GZH187" s="312"/>
      <c r="GZI187" s="312"/>
      <c r="GZJ187" s="312"/>
      <c r="GZK187" s="312"/>
      <c r="GZL187" s="312"/>
      <c r="GZM187" s="312"/>
      <c r="GZN187" s="312"/>
      <c r="GZO187" s="312"/>
      <c r="GZP187" s="312"/>
      <c r="GZQ187" s="312"/>
      <c r="GZR187" s="312"/>
      <c r="GZS187" s="312"/>
      <c r="GZT187" s="312"/>
      <c r="GZU187" s="312"/>
      <c r="GZV187" s="312"/>
      <c r="GZW187" s="312"/>
      <c r="GZX187" s="312"/>
      <c r="GZY187" s="312"/>
      <c r="GZZ187" s="312"/>
      <c r="HAA187" s="312"/>
      <c r="HAB187" s="312"/>
      <c r="HAC187" s="312"/>
      <c r="HAD187" s="312"/>
      <c r="HAE187" s="312"/>
      <c r="HAF187" s="312"/>
      <c r="HAG187" s="312"/>
      <c r="HAH187" s="312"/>
      <c r="HAI187" s="312"/>
      <c r="HAJ187" s="312"/>
      <c r="HAK187" s="312"/>
      <c r="HAL187" s="312"/>
      <c r="HAM187" s="312"/>
      <c r="HAN187" s="312"/>
      <c r="HAO187" s="312"/>
      <c r="HAP187" s="312"/>
      <c r="HAQ187" s="312"/>
      <c r="HAR187" s="312"/>
      <c r="HAS187" s="312"/>
      <c r="HAT187" s="312"/>
      <c r="HAU187" s="312"/>
      <c r="HAV187" s="312"/>
      <c r="HAW187" s="312"/>
      <c r="HAX187" s="312"/>
      <c r="HAY187" s="312"/>
      <c r="HAZ187" s="312"/>
      <c r="HBA187" s="312"/>
      <c r="HBB187" s="312"/>
      <c r="HBC187" s="312"/>
      <c r="HBD187" s="312"/>
      <c r="HBE187" s="312"/>
      <c r="HBF187" s="312"/>
      <c r="HBG187" s="312"/>
      <c r="HBH187" s="312"/>
      <c r="HBI187" s="312"/>
      <c r="HBJ187" s="312"/>
      <c r="HBK187" s="312"/>
      <c r="HBL187" s="312"/>
      <c r="HBM187" s="312"/>
      <c r="HBN187" s="312"/>
      <c r="HBO187" s="312"/>
      <c r="HBP187" s="312"/>
      <c r="HBQ187" s="312"/>
      <c r="HBR187" s="312"/>
      <c r="HBS187" s="312"/>
      <c r="HBT187" s="312"/>
      <c r="HBU187" s="312"/>
      <c r="HBV187" s="312"/>
      <c r="HBW187" s="312"/>
      <c r="HBX187" s="312"/>
      <c r="HBY187" s="312"/>
      <c r="HBZ187" s="312"/>
      <c r="HCA187" s="312"/>
      <c r="HCB187" s="312"/>
      <c r="HCC187" s="312"/>
      <c r="HCD187" s="312"/>
      <c r="HCE187" s="312"/>
      <c r="HCF187" s="312"/>
      <c r="HCG187" s="312"/>
      <c r="HCH187" s="312"/>
      <c r="HCI187" s="312"/>
      <c r="HCJ187" s="312"/>
      <c r="HCK187" s="312"/>
      <c r="HCL187" s="312"/>
      <c r="HCM187" s="312"/>
      <c r="HCN187" s="312"/>
      <c r="HCO187" s="312"/>
      <c r="HCP187" s="312"/>
      <c r="HCQ187" s="312"/>
      <c r="HCR187" s="312"/>
      <c r="HCS187" s="312"/>
      <c r="HCT187" s="312"/>
      <c r="HCU187" s="312"/>
      <c r="HCV187" s="312"/>
      <c r="HCW187" s="312"/>
      <c r="HCX187" s="312"/>
      <c r="HCY187" s="312"/>
      <c r="HCZ187" s="312"/>
      <c r="HDA187" s="312"/>
      <c r="HDB187" s="312"/>
      <c r="HDC187" s="312"/>
      <c r="HDD187" s="312"/>
      <c r="HDE187" s="312"/>
      <c r="HDF187" s="312"/>
      <c r="HDG187" s="312"/>
      <c r="HDH187" s="312"/>
      <c r="HDI187" s="312"/>
      <c r="HDJ187" s="312"/>
      <c r="HDK187" s="312"/>
      <c r="HDL187" s="312"/>
      <c r="HDM187" s="312"/>
      <c r="HDN187" s="312"/>
      <c r="HDO187" s="312"/>
      <c r="HDP187" s="312"/>
      <c r="HDQ187" s="312"/>
      <c r="HDR187" s="312"/>
      <c r="HDS187" s="312"/>
      <c r="HDT187" s="312"/>
      <c r="HDU187" s="312"/>
      <c r="HDV187" s="312"/>
      <c r="HDW187" s="312"/>
      <c r="HDX187" s="312"/>
      <c r="HDY187" s="312"/>
      <c r="HDZ187" s="312"/>
      <c r="HEA187" s="312"/>
      <c r="HEB187" s="312"/>
      <c r="HEC187" s="312"/>
      <c r="HED187" s="312"/>
      <c r="HEE187" s="312"/>
      <c r="HEF187" s="312"/>
      <c r="HEG187" s="312"/>
      <c r="HEH187" s="312"/>
      <c r="HEI187" s="312"/>
      <c r="HEJ187" s="312"/>
      <c r="HEK187" s="312"/>
      <c r="HEL187" s="312"/>
      <c r="HEM187" s="312"/>
      <c r="HEN187" s="312"/>
      <c r="HEO187" s="312"/>
      <c r="HEP187" s="312"/>
      <c r="HEQ187" s="312"/>
      <c r="HER187" s="312"/>
      <c r="HES187" s="312"/>
      <c r="HET187" s="312"/>
      <c r="HEU187" s="312"/>
      <c r="HEV187" s="312"/>
      <c r="HEW187" s="312"/>
      <c r="HEX187" s="312"/>
      <c r="HEY187" s="312"/>
      <c r="HEZ187" s="312"/>
      <c r="HFA187" s="312"/>
      <c r="HFB187" s="312"/>
      <c r="HFC187" s="312"/>
      <c r="HFD187" s="312"/>
      <c r="HFE187" s="312"/>
      <c r="HFF187" s="312"/>
      <c r="HFG187" s="312"/>
      <c r="HFH187" s="312"/>
      <c r="HFI187" s="312"/>
      <c r="HFJ187" s="312"/>
      <c r="HFK187" s="312"/>
      <c r="HFL187" s="312"/>
      <c r="HFM187" s="312"/>
      <c r="HFN187" s="312"/>
      <c r="HFO187" s="312"/>
      <c r="HFP187" s="312"/>
      <c r="HFQ187" s="312"/>
      <c r="HFR187" s="312"/>
      <c r="HFS187" s="312"/>
      <c r="HFT187" s="312"/>
      <c r="HFU187" s="312"/>
      <c r="HFV187" s="312"/>
      <c r="HFW187" s="312"/>
      <c r="HFX187" s="312"/>
      <c r="HFY187" s="312"/>
      <c r="HFZ187" s="312"/>
      <c r="HGA187" s="312"/>
      <c r="HGB187" s="312"/>
      <c r="HGC187" s="312"/>
      <c r="HGD187" s="312"/>
      <c r="HGE187" s="312"/>
      <c r="HGF187" s="312"/>
      <c r="HGG187" s="312"/>
      <c r="HGH187" s="312"/>
      <c r="HGI187" s="312"/>
      <c r="HGJ187" s="312"/>
      <c r="HGK187" s="312"/>
      <c r="HGL187" s="312"/>
      <c r="HGM187" s="312"/>
      <c r="HGN187" s="312"/>
      <c r="HGO187" s="312"/>
      <c r="HGP187" s="312"/>
      <c r="HGQ187" s="312"/>
      <c r="HGR187" s="312"/>
      <c r="HGS187" s="312"/>
      <c r="HGT187" s="312"/>
      <c r="HGU187" s="312"/>
      <c r="HGV187" s="312"/>
      <c r="HGW187" s="312"/>
      <c r="HGX187" s="312"/>
      <c r="HGY187" s="312"/>
      <c r="HGZ187" s="312"/>
      <c r="HHA187" s="312"/>
      <c r="HHB187" s="312"/>
      <c r="HHC187" s="312"/>
      <c r="HHD187" s="312"/>
      <c r="HHE187" s="312"/>
      <c r="HHF187" s="312"/>
      <c r="HHG187" s="312"/>
      <c r="HHH187" s="312"/>
      <c r="HHI187" s="312"/>
      <c r="HHJ187" s="312"/>
      <c r="HHK187" s="312"/>
      <c r="HHL187" s="312"/>
      <c r="HHM187" s="312"/>
      <c r="HHN187" s="312"/>
      <c r="HHO187" s="312"/>
      <c r="HHP187" s="312"/>
      <c r="HHQ187" s="312"/>
      <c r="HHR187" s="312"/>
      <c r="HHS187" s="312"/>
      <c r="HHT187" s="312"/>
      <c r="HHU187" s="312"/>
      <c r="HHV187" s="312"/>
      <c r="HHW187" s="312"/>
      <c r="HHX187" s="312"/>
      <c r="HHY187" s="312"/>
      <c r="HHZ187" s="312"/>
      <c r="HIA187" s="312"/>
      <c r="HIB187" s="312"/>
      <c r="HIC187" s="312"/>
      <c r="HID187" s="312"/>
      <c r="HIE187" s="312"/>
      <c r="HIF187" s="312"/>
      <c r="HIG187" s="312"/>
      <c r="HIH187" s="312"/>
      <c r="HII187" s="312"/>
      <c r="HIJ187" s="312"/>
      <c r="HIK187" s="312"/>
      <c r="HIL187" s="312"/>
      <c r="HIM187" s="312"/>
      <c r="HIN187" s="312"/>
      <c r="HIO187" s="312"/>
      <c r="HIP187" s="312"/>
      <c r="HIQ187" s="312"/>
      <c r="HIR187" s="312"/>
      <c r="HIS187" s="312"/>
      <c r="HIT187" s="312"/>
      <c r="HIU187" s="312"/>
      <c r="HIV187" s="312"/>
      <c r="HIW187" s="312"/>
      <c r="HIX187" s="312"/>
      <c r="HIY187" s="312"/>
      <c r="HIZ187" s="312"/>
      <c r="HJA187" s="312"/>
      <c r="HJB187" s="312"/>
      <c r="HJC187" s="312"/>
      <c r="HJD187" s="312"/>
      <c r="HJE187" s="312"/>
      <c r="HJF187" s="312"/>
      <c r="HJG187" s="312"/>
      <c r="HJH187" s="312"/>
      <c r="HJI187" s="312"/>
      <c r="HJJ187" s="312"/>
      <c r="HJK187" s="312"/>
      <c r="HJL187" s="312"/>
      <c r="HJM187" s="312"/>
      <c r="HJN187" s="312"/>
      <c r="HJO187" s="312"/>
      <c r="HJP187" s="312"/>
      <c r="HJQ187" s="312"/>
      <c r="HJR187" s="312"/>
      <c r="HJS187" s="312"/>
      <c r="HJT187" s="312"/>
      <c r="HJU187" s="312"/>
      <c r="HJV187" s="312"/>
      <c r="HJW187" s="312"/>
      <c r="HJX187" s="312"/>
      <c r="HJY187" s="312"/>
      <c r="HJZ187" s="312"/>
      <c r="HKA187" s="312"/>
      <c r="HKB187" s="312"/>
      <c r="HKC187" s="312"/>
      <c r="HKD187" s="312"/>
      <c r="HKE187" s="312"/>
      <c r="HKF187" s="312"/>
      <c r="HKG187" s="312"/>
      <c r="HKH187" s="312"/>
      <c r="HKI187" s="312"/>
      <c r="HKJ187" s="312"/>
      <c r="HKK187" s="312"/>
      <c r="HKL187" s="312"/>
      <c r="HKM187" s="312"/>
      <c r="HKN187" s="312"/>
      <c r="HKO187" s="312"/>
      <c r="HKP187" s="312"/>
      <c r="HKQ187" s="312"/>
      <c r="HKR187" s="312"/>
      <c r="HKS187" s="312"/>
      <c r="HKT187" s="312"/>
      <c r="HKU187" s="312"/>
      <c r="HKV187" s="312"/>
      <c r="HKW187" s="312"/>
      <c r="HKX187" s="312"/>
      <c r="HKY187" s="312"/>
      <c r="HKZ187" s="312"/>
      <c r="HLA187" s="312"/>
      <c r="HLB187" s="312"/>
      <c r="HLC187" s="312"/>
      <c r="HLD187" s="312"/>
      <c r="HLE187" s="312"/>
      <c r="HLF187" s="312"/>
      <c r="HLG187" s="312"/>
      <c r="HLH187" s="312"/>
      <c r="HLI187" s="312"/>
      <c r="HLJ187" s="312"/>
      <c r="HLK187" s="312"/>
      <c r="HLL187" s="312"/>
      <c r="HLM187" s="312"/>
      <c r="HLN187" s="312"/>
      <c r="HLO187" s="312"/>
      <c r="HLP187" s="312"/>
      <c r="HLQ187" s="312"/>
      <c r="HLR187" s="312"/>
      <c r="HLS187" s="312"/>
      <c r="HLT187" s="312"/>
      <c r="HLU187" s="312"/>
      <c r="HLV187" s="312"/>
      <c r="HLW187" s="312"/>
      <c r="HLX187" s="312"/>
      <c r="HLY187" s="312"/>
      <c r="HLZ187" s="312"/>
      <c r="HMA187" s="312"/>
      <c r="HMB187" s="312"/>
      <c r="HMC187" s="312"/>
      <c r="HMD187" s="312"/>
      <c r="HME187" s="312"/>
      <c r="HMF187" s="312"/>
      <c r="HMG187" s="312"/>
      <c r="HMH187" s="312"/>
      <c r="HMI187" s="312"/>
      <c r="HMJ187" s="312"/>
      <c r="HMK187" s="312"/>
      <c r="HML187" s="312"/>
      <c r="HMM187" s="312"/>
      <c r="HMN187" s="312"/>
      <c r="HMO187" s="312"/>
      <c r="HMP187" s="312"/>
      <c r="HMQ187" s="312"/>
      <c r="HMR187" s="312"/>
      <c r="HMS187" s="312"/>
      <c r="HMT187" s="312"/>
      <c r="HMU187" s="312"/>
      <c r="HMV187" s="312"/>
      <c r="HMW187" s="312"/>
      <c r="HMX187" s="312"/>
      <c r="HMY187" s="312"/>
      <c r="HMZ187" s="312"/>
      <c r="HNA187" s="312"/>
      <c r="HNB187" s="312"/>
      <c r="HNC187" s="312"/>
      <c r="HND187" s="312"/>
      <c r="HNE187" s="312"/>
      <c r="HNF187" s="312"/>
      <c r="HNG187" s="312"/>
      <c r="HNH187" s="312"/>
      <c r="HNI187" s="312"/>
      <c r="HNJ187" s="312"/>
      <c r="HNK187" s="312"/>
      <c r="HNL187" s="312"/>
      <c r="HNM187" s="312"/>
      <c r="HNN187" s="312"/>
      <c r="HNO187" s="312"/>
      <c r="HNP187" s="312"/>
      <c r="HNQ187" s="312"/>
      <c r="HNR187" s="312"/>
      <c r="HNS187" s="312"/>
      <c r="HNT187" s="312"/>
      <c r="HNU187" s="312"/>
      <c r="HNV187" s="312"/>
      <c r="HNW187" s="312"/>
      <c r="HNX187" s="312"/>
      <c r="HNY187" s="312"/>
      <c r="HNZ187" s="312"/>
      <c r="HOA187" s="312"/>
      <c r="HOB187" s="312"/>
      <c r="HOC187" s="312"/>
      <c r="HOD187" s="312"/>
      <c r="HOE187" s="312"/>
      <c r="HOF187" s="312"/>
      <c r="HOG187" s="312"/>
      <c r="HOH187" s="312"/>
      <c r="HOI187" s="312"/>
      <c r="HOJ187" s="312"/>
      <c r="HOK187" s="312"/>
      <c r="HOL187" s="312"/>
      <c r="HOM187" s="312"/>
      <c r="HON187" s="312"/>
      <c r="HOO187" s="312"/>
      <c r="HOP187" s="312"/>
      <c r="HOQ187" s="312"/>
      <c r="HOR187" s="312"/>
      <c r="HOS187" s="312"/>
      <c r="HOT187" s="312"/>
      <c r="HOU187" s="312"/>
      <c r="HOV187" s="312"/>
      <c r="HOW187" s="312"/>
      <c r="HOX187" s="312"/>
      <c r="HOY187" s="312"/>
      <c r="HOZ187" s="312"/>
      <c r="HPA187" s="312"/>
      <c r="HPB187" s="312"/>
      <c r="HPC187" s="312"/>
      <c r="HPD187" s="312"/>
      <c r="HPE187" s="312"/>
      <c r="HPF187" s="312"/>
      <c r="HPG187" s="312"/>
      <c r="HPH187" s="312"/>
      <c r="HPI187" s="312"/>
      <c r="HPJ187" s="312"/>
      <c r="HPK187" s="312"/>
      <c r="HPL187" s="312"/>
      <c r="HPM187" s="312"/>
      <c r="HPN187" s="312"/>
      <c r="HPO187" s="312"/>
      <c r="HPP187" s="312"/>
      <c r="HPQ187" s="312"/>
      <c r="HPR187" s="312"/>
      <c r="HPS187" s="312"/>
      <c r="HPT187" s="312"/>
      <c r="HPU187" s="312"/>
      <c r="HPV187" s="312"/>
      <c r="HPW187" s="312"/>
      <c r="HPX187" s="312"/>
      <c r="HPY187" s="312"/>
      <c r="HPZ187" s="312"/>
      <c r="HQA187" s="312"/>
      <c r="HQB187" s="312"/>
      <c r="HQC187" s="312"/>
      <c r="HQD187" s="312"/>
      <c r="HQE187" s="312"/>
      <c r="HQF187" s="312"/>
      <c r="HQG187" s="312"/>
      <c r="HQH187" s="312"/>
      <c r="HQI187" s="312"/>
      <c r="HQJ187" s="312"/>
      <c r="HQK187" s="312"/>
      <c r="HQL187" s="312"/>
      <c r="HQM187" s="312"/>
      <c r="HQN187" s="312"/>
      <c r="HQO187" s="312"/>
      <c r="HQP187" s="312"/>
      <c r="HQQ187" s="312"/>
      <c r="HQR187" s="312"/>
      <c r="HQS187" s="312"/>
      <c r="HQT187" s="312"/>
      <c r="HQU187" s="312"/>
      <c r="HQV187" s="312"/>
      <c r="HQW187" s="312"/>
      <c r="HQX187" s="312"/>
      <c r="HQY187" s="312"/>
      <c r="HQZ187" s="312"/>
      <c r="HRA187" s="312"/>
      <c r="HRB187" s="312"/>
      <c r="HRC187" s="312"/>
      <c r="HRD187" s="312"/>
      <c r="HRE187" s="312"/>
      <c r="HRF187" s="312"/>
      <c r="HRG187" s="312"/>
      <c r="HRH187" s="312"/>
      <c r="HRI187" s="312"/>
      <c r="HRJ187" s="312"/>
      <c r="HRK187" s="312"/>
      <c r="HRL187" s="312"/>
      <c r="HRM187" s="312"/>
      <c r="HRN187" s="312"/>
      <c r="HRO187" s="312"/>
      <c r="HRP187" s="312"/>
      <c r="HRQ187" s="312"/>
      <c r="HRR187" s="312"/>
      <c r="HRS187" s="312"/>
      <c r="HRT187" s="312"/>
      <c r="HRU187" s="312"/>
      <c r="HRV187" s="312"/>
      <c r="HRW187" s="312"/>
      <c r="HRX187" s="312"/>
      <c r="HRY187" s="312"/>
      <c r="HRZ187" s="312"/>
      <c r="HSA187" s="312"/>
      <c r="HSB187" s="312"/>
      <c r="HSC187" s="312"/>
      <c r="HSD187" s="312"/>
      <c r="HSE187" s="312"/>
      <c r="HSF187" s="312"/>
      <c r="HSG187" s="312"/>
      <c r="HSH187" s="312"/>
      <c r="HSI187" s="312"/>
      <c r="HSJ187" s="312"/>
      <c r="HSK187" s="312"/>
      <c r="HSL187" s="312"/>
      <c r="HSM187" s="312"/>
      <c r="HSN187" s="312"/>
      <c r="HSO187" s="312"/>
      <c r="HSP187" s="312"/>
      <c r="HSQ187" s="312"/>
      <c r="HSR187" s="312"/>
      <c r="HSS187" s="312"/>
      <c r="HST187" s="312"/>
      <c r="HSU187" s="312"/>
      <c r="HSV187" s="312"/>
      <c r="HSW187" s="312"/>
      <c r="HSX187" s="312"/>
      <c r="HSY187" s="312"/>
      <c r="HSZ187" s="312"/>
      <c r="HTA187" s="312"/>
      <c r="HTB187" s="312"/>
      <c r="HTC187" s="312"/>
      <c r="HTD187" s="312"/>
      <c r="HTE187" s="312"/>
      <c r="HTF187" s="312"/>
      <c r="HTG187" s="312"/>
      <c r="HTH187" s="312"/>
      <c r="HTI187" s="312"/>
      <c r="HTJ187" s="312"/>
      <c r="HTK187" s="312"/>
      <c r="HTL187" s="312"/>
      <c r="HTM187" s="312"/>
      <c r="HTN187" s="312"/>
      <c r="HTO187" s="312"/>
      <c r="HTP187" s="312"/>
      <c r="HTQ187" s="312"/>
      <c r="HTR187" s="312"/>
      <c r="HTS187" s="312"/>
      <c r="HTT187" s="312"/>
      <c r="HTU187" s="312"/>
      <c r="HTV187" s="312"/>
      <c r="HTW187" s="312"/>
      <c r="HTX187" s="312"/>
      <c r="HTY187" s="312"/>
      <c r="HTZ187" s="312"/>
      <c r="HUA187" s="312"/>
      <c r="HUB187" s="312"/>
      <c r="HUC187" s="312"/>
      <c r="HUD187" s="312"/>
      <c r="HUE187" s="312"/>
      <c r="HUF187" s="312"/>
      <c r="HUG187" s="312"/>
      <c r="HUH187" s="312"/>
      <c r="HUI187" s="312"/>
      <c r="HUJ187" s="312"/>
      <c r="HUK187" s="312"/>
      <c r="HUL187" s="312"/>
      <c r="HUM187" s="312"/>
      <c r="HUN187" s="312"/>
      <c r="HUO187" s="312"/>
      <c r="HUP187" s="312"/>
      <c r="HUQ187" s="312"/>
      <c r="HUR187" s="312"/>
      <c r="HUS187" s="312"/>
      <c r="HUT187" s="312"/>
      <c r="HUU187" s="312"/>
      <c r="HUV187" s="312"/>
      <c r="HUW187" s="312"/>
      <c r="HUX187" s="312"/>
      <c r="HUY187" s="312"/>
      <c r="HUZ187" s="312"/>
      <c r="HVA187" s="312"/>
      <c r="HVB187" s="312"/>
      <c r="HVC187" s="312"/>
      <c r="HVD187" s="312"/>
      <c r="HVE187" s="312"/>
      <c r="HVF187" s="312"/>
      <c r="HVG187" s="312"/>
      <c r="HVH187" s="312"/>
      <c r="HVI187" s="312"/>
      <c r="HVJ187" s="312"/>
      <c r="HVK187" s="312"/>
      <c r="HVL187" s="312"/>
      <c r="HVM187" s="312"/>
      <c r="HVN187" s="312"/>
      <c r="HVO187" s="312"/>
      <c r="HVP187" s="312"/>
      <c r="HVQ187" s="312"/>
      <c r="HVR187" s="312"/>
      <c r="HVS187" s="312"/>
      <c r="HVT187" s="312"/>
      <c r="HVU187" s="312"/>
      <c r="HVV187" s="312"/>
      <c r="HVW187" s="312"/>
      <c r="HVX187" s="312"/>
      <c r="HVY187" s="312"/>
      <c r="HVZ187" s="312"/>
      <c r="HWA187" s="312"/>
      <c r="HWB187" s="312"/>
      <c r="HWC187" s="312"/>
      <c r="HWD187" s="312"/>
      <c r="HWE187" s="312"/>
      <c r="HWF187" s="312"/>
      <c r="HWG187" s="312"/>
      <c r="HWH187" s="312"/>
      <c r="HWI187" s="312"/>
      <c r="HWJ187" s="312"/>
      <c r="HWK187" s="312"/>
      <c r="HWL187" s="312"/>
      <c r="HWM187" s="312"/>
      <c r="HWN187" s="312"/>
      <c r="HWO187" s="312"/>
      <c r="HWP187" s="312"/>
      <c r="HWQ187" s="312"/>
      <c r="HWR187" s="312"/>
      <c r="HWS187" s="312"/>
      <c r="HWT187" s="312"/>
      <c r="HWU187" s="312"/>
      <c r="HWV187" s="312"/>
      <c r="HWW187" s="312"/>
      <c r="HWX187" s="312"/>
      <c r="HWY187" s="312"/>
      <c r="HWZ187" s="312"/>
      <c r="HXA187" s="312"/>
      <c r="HXB187" s="312"/>
      <c r="HXC187" s="312"/>
      <c r="HXD187" s="312"/>
      <c r="HXE187" s="312"/>
      <c r="HXF187" s="312"/>
      <c r="HXG187" s="312"/>
      <c r="HXH187" s="312"/>
      <c r="HXI187" s="312"/>
      <c r="HXJ187" s="312"/>
      <c r="HXK187" s="312"/>
      <c r="HXL187" s="312"/>
      <c r="HXM187" s="312"/>
      <c r="HXN187" s="312"/>
      <c r="HXO187" s="312"/>
      <c r="HXP187" s="312"/>
      <c r="HXQ187" s="312"/>
      <c r="HXR187" s="312"/>
      <c r="HXS187" s="312"/>
      <c r="HXT187" s="312"/>
      <c r="HXU187" s="312"/>
      <c r="HXV187" s="312"/>
      <c r="HXW187" s="312"/>
      <c r="HXX187" s="312"/>
      <c r="HXY187" s="312"/>
      <c r="HXZ187" s="312"/>
      <c r="HYA187" s="312"/>
      <c r="HYB187" s="312"/>
      <c r="HYC187" s="312"/>
      <c r="HYD187" s="312"/>
      <c r="HYE187" s="312"/>
      <c r="HYF187" s="312"/>
      <c r="HYG187" s="312"/>
      <c r="HYH187" s="312"/>
      <c r="HYI187" s="312"/>
      <c r="HYJ187" s="312"/>
      <c r="HYK187" s="312"/>
      <c r="HYL187" s="312"/>
      <c r="HYM187" s="312"/>
      <c r="HYN187" s="312"/>
      <c r="HYO187" s="312"/>
      <c r="HYP187" s="312"/>
      <c r="HYQ187" s="312"/>
      <c r="HYR187" s="312"/>
      <c r="HYS187" s="312"/>
      <c r="HYT187" s="312"/>
      <c r="HYU187" s="312"/>
      <c r="HYV187" s="312"/>
      <c r="HYW187" s="312"/>
      <c r="HYX187" s="312"/>
      <c r="HYY187" s="312"/>
      <c r="HYZ187" s="312"/>
      <c r="HZA187" s="312"/>
      <c r="HZB187" s="312"/>
      <c r="HZC187" s="312"/>
      <c r="HZD187" s="312"/>
      <c r="HZE187" s="312"/>
      <c r="HZF187" s="312"/>
      <c r="HZG187" s="312"/>
      <c r="HZH187" s="312"/>
      <c r="HZI187" s="312"/>
      <c r="HZJ187" s="312"/>
      <c r="HZK187" s="312"/>
      <c r="HZL187" s="312"/>
      <c r="HZM187" s="312"/>
      <c r="HZN187" s="312"/>
      <c r="HZO187" s="312"/>
      <c r="HZP187" s="312"/>
      <c r="HZQ187" s="312"/>
      <c r="HZR187" s="312"/>
      <c r="HZS187" s="312"/>
      <c r="HZT187" s="312"/>
      <c r="HZU187" s="312"/>
      <c r="HZV187" s="312"/>
      <c r="HZW187" s="312"/>
      <c r="HZX187" s="312"/>
      <c r="HZY187" s="312"/>
      <c r="HZZ187" s="312"/>
      <c r="IAA187" s="312"/>
      <c r="IAB187" s="312"/>
      <c r="IAC187" s="312"/>
      <c r="IAD187" s="312"/>
      <c r="IAE187" s="312"/>
      <c r="IAF187" s="312"/>
      <c r="IAG187" s="312"/>
      <c r="IAH187" s="312"/>
      <c r="IAI187" s="312"/>
      <c r="IAJ187" s="312"/>
      <c r="IAK187" s="312"/>
      <c r="IAL187" s="312"/>
      <c r="IAM187" s="312"/>
      <c r="IAN187" s="312"/>
      <c r="IAO187" s="312"/>
      <c r="IAP187" s="312"/>
      <c r="IAQ187" s="312"/>
      <c r="IAR187" s="312"/>
      <c r="IAS187" s="312"/>
      <c r="IAT187" s="312"/>
      <c r="IAU187" s="312"/>
      <c r="IAV187" s="312"/>
      <c r="IAW187" s="312"/>
      <c r="IAX187" s="312"/>
      <c r="IAY187" s="312"/>
      <c r="IAZ187" s="312"/>
      <c r="IBA187" s="312"/>
      <c r="IBB187" s="312"/>
      <c r="IBC187" s="312"/>
      <c r="IBD187" s="312"/>
      <c r="IBE187" s="312"/>
      <c r="IBF187" s="312"/>
      <c r="IBG187" s="312"/>
      <c r="IBH187" s="312"/>
      <c r="IBI187" s="312"/>
      <c r="IBJ187" s="312"/>
      <c r="IBK187" s="312"/>
      <c r="IBL187" s="312"/>
      <c r="IBM187" s="312"/>
      <c r="IBN187" s="312"/>
      <c r="IBO187" s="312"/>
      <c r="IBP187" s="312"/>
      <c r="IBQ187" s="312"/>
      <c r="IBR187" s="312"/>
      <c r="IBS187" s="312"/>
      <c r="IBT187" s="312"/>
      <c r="IBU187" s="312"/>
      <c r="IBV187" s="312"/>
      <c r="IBW187" s="312"/>
      <c r="IBX187" s="312"/>
      <c r="IBY187" s="312"/>
      <c r="IBZ187" s="312"/>
      <c r="ICA187" s="312"/>
      <c r="ICB187" s="312"/>
      <c r="ICC187" s="312"/>
      <c r="ICD187" s="312"/>
      <c r="ICE187" s="312"/>
      <c r="ICF187" s="312"/>
      <c r="ICG187" s="312"/>
      <c r="ICH187" s="312"/>
      <c r="ICI187" s="312"/>
      <c r="ICJ187" s="312"/>
      <c r="ICK187" s="312"/>
      <c r="ICL187" s="312"/>
      <c r="ICM187" s="312"/>
      <c r="ICN187" s="312"/>
      <c r="ICO187" s="312"/>
      <c r="ICP187" s="312"/>
      <c r="ICQ187" s="312"/>
      <c r="ICR187" s="312"/>
      <c r="ICS187" s="312"/>
      <c r="ICT187" s="312"/>
      <c r="ICU187" s="312"/>
      <c r="ICV187" s="312"/>
      <c r="ICW187" s="312"/>
      <c r="ICX187" s="312"/>
      <c r="ICY187" s="312"/>
      <c r="ICZ187" s="312"/>
      <c r="IDA187" s="312"/>
      <c r="IDB187" s="312"/>
      <c r="IDC187" s="312"/>
      <c r="IDD187" s="312"/>
      <c r="IDE187" s="312"/>
      <c r="IDF187" s="312"/>
      <c r="IDG187" s="312"/>
      <c r="IDH187" s="312"/>
      <c r="IDI187" s="312"/>
      <c r="IDJ187" s="312"/>
      <c r="IDK187" s="312"/>
      <c r="IDL187" s="312"/>
      <c r="IDM187" s="312"/>
      <c r="IDN187" s="312"/>
      <c r="IDO187" s="312"/>
      <c r="IDP187" s="312"/>
      <c r="IDQ187" s="312"/>
      <c r="IDR187" s="312"/>
      <c r="IDS187" s="312"/>
      <c r="IDT187" s="312"/>
      <c r="IDU187" s="312"/>
      <c r="IDV187" s="312"/>
      <c r="IDW187" s="312"/>
      <c r="IDX187" s="312"/>
      <c r="IDY187" s="312"/>
      <c r="IDZ187" s="312"/>
      <c r="IEA187" s="312"/>
      <c r="IEB187" s="312"/>
      <c r="IEC187" s="312"/>
      <c r="IED187" s="312"/>
      <c r="IEE187" s="312"/>
      <c r="IEF187" s="312"/>
      <c r="IEG187" s="312"/>
      <c r="IEH187" s="312"/>
      <c r="IEI187" s="312"/>
      <c r="IEJ187" s="312"/>
      <c r="IEK187" s="312"/>
      <c r="IEL187" s="312"/>
      <c r="IEM187" s="312"/>
      <c r="IEN187" s="312"/>
      <c r="IEO187" s="312"/>
      <c r="IEP187" s="312"/>
      <c r="IEQ187" s="312"/>
      <c r="IER187" s="312"/>
      <c r="IES187" s="312"/>
      <c r="IET187" s="312"/>
      <c r="IEU187" s="312"/>
      <c r="IEV187" s="312"/>
      <c r="IEW187" s="312"/>
      <c r="IEX187" s="312"/>
      <c r="IEY187" s="312"/>
      <c r="IEZ187" s="312"/>
      <c r="IFA187" s="312"/>
      <c r="IFB187" s="312"/>
      <c r="IFC187" s="312"/>
      <c r="IFD187" s="312"/>
      <c r="IFE187" s="312"/>
      <c r="IFF187" s="312"/>
      <c r="IFG187" s="312"/>
      <c r="IFH187" s="312"/>
      <c r="IFI187" s="312"/>
      <c r="IFJ187" s="312"/>
      <c r="IFK187" s="312"/>
      <c r="IFL187" s="312"/>
      <c r="IFM187" s="312"/>
      <c r="IFN187" s="312"/>
      <c r="IFO187" s="312"/>
      <c r="IFP187" s="312"/>
      <c r="IFQ187" s="312"/>
      <c r="IFR187" s="312"/>
      <c r="IFS187" s="312"/>
      <c r="IFT187" s="312"/>
      <c r="IFU187" s="312"/>
      <c r="IFV187" s="312"/>
      <c r="IFW187" s="312"/>
      <c r="IFX187" s="312"/>
      <c r="IFY187" s="312"/>
      <c r="IFZ187" s="312"/>
      <c r="IGA187" s="312"/>
      <c r="IGB187" s="312"/>
      <c r="IGC187" s="312"/>
      <c r="IGD187" s="312"/>
      <c r="IGE187" s="312"/>
      <c r="IGF187" s="312"/>
      <c r="IGG187" s="312"/>
      <c r="IGH187" s="312"/>
      <c r="IGI187" s="312"/>
      <c r="IGJ187" s="312"/>
      <c r="IGK187" s="312"/>
      <c r="IGL187" s="312"/>
      <c r="IGM187" s="312"/>
      <c r="IGN187" s="312"/>
      <c r="IGO187" s="312"/>
      <c r="IGP187" s="312"/>
      <c r="IGQ187" s="312"/>
      <c r="IGR187" s="312"/>
      <c r="IGS187" s="312"/>
      <c r="IGT187" s="312"/>
      <c r="IGU187" s="312"/>
      <c r="IGV187" s="312"/>
      <c r="IGW187" s="312"/>
      <c r="IGX187" s="312"/>
      <c r="IGY187" s="312"/>
      <c r="IGZ187" s="312"/>
      <c r="IHA187" s="312"/>
      <c r="IHB187" s="312"/>
      <c r="IHC187" s="312"/>
      <c r="IHD187" s="312"/>
      <c r="IHE187" s="312"/>
      <c r="IHF187" s="312"/>
      <c r="IHG187" s="312"/>
      <c r="IHH187" s="312"/>
      <c r="IHI187" s="312"/>
      <c r="IHJ187" s="312"/>
      <c r="IHK187" s="312"/>
      <c r="IHL187" s="312"/>
      <c r="IHM187" s="312"/>
      <c r="IHN187" s="312"/>
      <c r="IHO187" s="312"/>
      <c r="IHP187" s="312"/>
      <c r="IHQ187" s="312"/>
      <c r="IHR187" s="312"/>
      <c r="IHS187" s="312"/>
      <c r="IHT187" s="312"/>
      <c r="IHU187" s="312"/>
      <c r="IHV187" s="312"/>
      <c r="IHW187" s="312"/>
      <c r="IHX187" s="312"/>
      <c r="IHY187" s="312"/>
      <c r="IHZ187" s="312"/>
      <c r="IIA187" s="312"/>
      <c r="IIB187" s="312"/>
      <c r="IIC187" s="312"/>
      <c r="IID187" s="312"/>
      <c r="IIE187" s="312"/>
      <c r="IIF187" s="312"/>
      <c r="IIG187" s="312"/>
      <c r="IIH187" s="312"/>
      <c r="III187" s="312"/>
      <c r="IIJ187" s="312"/>
      <c r="IIK187" s="312"/>
      <c r="IIL187" s="312"/>
      <c r="IIM187" s="312"/>
      <c r="IIN187" s="312"/>
      <c r="IIO187" s="312"/>
      <c r="IIP187" s="312"/>
      <c r="IIQ187" s="312"/>
      <c r="IIR187" s="312"/>
      <c r="IIS187" s="312"/>
      <c r="IIT187" s="312"/>
      <c r="IIU187" s="312"/>
      <c r="IIV187" s="312"/>
      <c r="IIW187" s="312"/>
      <c r="IIX187" s="312"/>
      <c r="IIY187" s="312"/>
      <c r="IIZ187" s="312"/>
      <c r="IJA187" s="312"/>
      <c r="IJB187" s="312"/>
      <c r="IJC187" s="312"/>
      <c r="IJD187" s="312"/>
      <c r="IJE187" s="312"/>
      <c r="IJF187" s="312"/>
      <c r="IJG187" s="312"/>
      <c r="IJH187" s="312"/>
      <c r="IJI187" s="312"/>
      <c r="IJJ187" s="312"/>
      <c r="IJK187" s="312"/>
      <c r="IJL187" s="312"/>
      <c r="IJM187" s="312"/>
      <c r="IJN187" s="312"/>
      <c r="IJO187" s="312"/>
      <c r="IJP187" s="312"/>
      <c r="IJQ187" s="312"/>
      <c r="IJR187" s="312"/>
      <c r="IJS187" s="312"/>
      <c r="IJT187" s="312"/>
      <c r="IJU187" s="312"/>
      <c r="IJV187" s="312"/>
      <c r="IJW187" s="312"/>
      <c r="IJX187" s="312"/>
      <c r="IJY187" s="312"/>
      <c r="IJZ187" s="312"/>
      <c r="IKA187" s="312"/>
      <c r="IKB187" s="312"/>
      <c r="IKC187" s="312"/>
      <c r="IKD187" s="312"/>
      <c r="IKE187" s="312"/>
      <c r="IKF187" s="312"/>
      <c r="IKG187" s="312"/>
      <c r="IKH187" s="312"/>
      <c r="IKI187" s="312"/>
      <c r="IKJ187" s="312"/>
      <c r="IKK187" s="312"/>
      <c r="IKL187" s="312"/>
      <c r="IKM187" s="312"/>
      <c r="IKN187" s="312"/>
      <c r="IKO187" s="312"/>
      <c r="IKP187" s="312"/>
      <c r="IKQ187" s="312"/>
      <c r="IKR187" s="312"/>
      <c r="IKS187" s="312"/>
      <c r="IKT187" s="312"/>
      <c r="IKU187" s="312"/>
      <c r="IKV187" s="312"/>
      <c r="IKW187" s="312"/>
      <c r="IKX187" s="312"/>
      <c r="IKY187" s="312"/>
      <c r="IKZ187" s="312"/>
      <c r="ILA187" s="312"/>
      <c r="ILB187" s="312"/>
      <c r="ILC187" s="312"/>
      <c r="ILD187" s="312"/>
      <c r="ILE187" s="312"/>
      <c r="ILF187" s="312"/>
      <c r="ILG187" s="312"/>
      <c r="ILH187" s="312"/>
      <c r="ILI187" s="312"/>
      <c r="ILJ187" s="312"/>
      <c r="ILK187" s="312"/>
      <c r="ILL187" s="312"/>
      <c r="ILM187" s="312"/>
      <c r="ILN187" s="312"/>
      <c r="ILO187" s="312"/>
      <c r="ILP187" s="312"/>
      <c r="ILQ187" s="312"/>
      <c r="ILR187" s="312"/>
      <c r="ILS187" s="312"/>
      <c r="ILT187" s="312"/>
      <c r="ILU187" s="312"/>
      <c r="ILV187" s="312"/>
      <c r="ILW187" s="312"/>
      <c r="ILX187" s="312"/>
      <c r="ILY187" s="312"/>
      <c r="ILZ187" s="312"/>
      <c r="IMA187" s="312"/>
      <c r="IMB187" s="312"/>
      <c r="IMC187" s="312"/>
      <c r="IMD187" s="312"/>
      <c r="IME187" s="312"/>
      <c r="IMF187" s="312"/>
      <c r="IMG187" s="312"/>
      <c r="IMH187" s="312"/>
      <c r="IMI187" s="312"/>
      <c r="IMJ187" s="312"/>
      <c r="IMK187" s="312"/>
      <c r="IML187" s="312"/>
      <c r="IMM187" s="312"/>
      <c r="IMN187" s="312"/>
      <c r="IMO187" s="312"/>
      <c r="IMP187" s="312"/>
      <c r="IMQ187" s="312"/>
      <c r="IMR187" s="312"/>
      <c r="IMS187" s="312"/>
      <c r="IMT187" s="312"/>
      <c r="IMU187" s="312"/>
      <c r="IMV187" s="312"/>
      <c r="IMW187" s="312"/>
      <c r="IMX187" s="312"/>
      <c r="IMY187" s="312"/>
      <c r="IMZ187" s="312"/>
      <c r="INA187" s="312"/>
      <c r="INB187" s="312"/>
      <c r="INC187" s="312"/>
      <c r="IND187" s="312"/>
      <c r="INE187" s="312"/>
      <c r="INF187" s="312"/>
      <c r="ING187" s="312"/>
      <c r="INH187" s="312"/>
      <c r="INI187" s="312"/>
      <c r="INJ187" s="312"/>
      <c r="INK187" s="312"/>
      <c r="INL187" s="312"/>
      <c r="INM187" s="312"/>
      <c r="INN187" s="312"/>
      <c r="INO187" s="312"/>
      <c r="INP187" s="312"/>
      <c r="INQ187" s="312"/>
      <c r="INR187" s="312"/>
      <c r="INS187" s="312"/>
      <c r="INT187" s="312"/>
      <c r="INU187" s="312"/>
      <c r="INV187" s="312"/>
      <c r="INW187" s="312"/>
      <c r="INX187" s="312"/>
      <c r="INY187" s="312"/>
      <c r="INZ187" s="312"/>
      <c r="IOA187" s="312"/>
      <c r="IOB187" s="312"/>
      <c r="IOC187" s="312"/>
      <c r="IOD187" s="312"/>
      <c r="IOE187" s="312"/>
      <c r="IOF187" s="312"/>
      <c r="IOG187" s="312"/>
      <c r="IOH187" s="312"/>
      <c r="IOI187" s="312"/>
      <c r="IOJ187" s="312"/>
      <c r="IOK187" s="312"/>
      <c r="IOL187" s="312"/>
      <c r="IOM187" s="312"/>
      <c r="ION187" s="312"/>
      <c r="IOO187" s="312"/>
      <c r="IOP187" s="312"/>
      <c r="IOQ187" s="312"/>
      <c r="IOR187" s="312"/>
      <c r="IOS187" s="312"/>
      <c r="IOT187" s="312"/>
      <c r="IOU187" s="312"/>
      <c r="IOV187" s="312"/>
      <c r="IOW187" s="312"/>
      <c r="IOX187" s="312"/>
      <c r="IOY187" s="312"/>
      <c r="IOZ187" s="312"/>
      <c r="IPA187" s="312"/>
      <c r="IPB187" s="312"/>
      <c r="IPC187" s="312"/>
      <c r="IPD187" s="312"/>
      <c r="IPE187" s="312"/>
      <c r="IPF187" s="312"/>
      <c r="IPG187" s="312"/>
      <c r="IPH187" s="312"/>
      <c r="IPI187" s="312"/>
      <c r="IPJ187" s="312"/>
      <c r="IPK187" s="312"/>
      <c r="IPL187" s="312"/>
      <c r="IPM187" s="312"/>
      <c r="IPN187" s="312"/>
      <c r="IPO187" s="312"/>
      <c r="IPP187" s="312"/>
      <c r="IPQ187" s="312"/>
      <c r="IPR187" s="312"/>
      <c r="IPS187" s="312"/>
      <c r="IPT187" s="312"/>
      <c r="IPU187" s="312"/>
      <c r="IPV187" s="312"/>
      <c r="IPW187" s="312"/>
      <c r="IPX187" s="312"/>
      <c r="IPY187" s="312"/>
      <c r="IPZ187" s="312"/>
      <c r="IQA187" s="312"/>
      <c r="IQB187" s="312"/>
      <c r="IQC187" s="312"/>
      <c r="IQD187" s="312"/>
      <c r="IQE187" s="312"/>
      <c r="IQF187" s="312"/>
      <c r="IQG187" s="312"/>
      <c r="IQH187" s="312"/>
      <c r="IQI187" s="312"/>
      <c r="IQJ187" s="312"/>
      <c r="IQK187" s="312"/>
      <c r="IQL187" s="312"/>
      <c r="IQM187" s="312"/>
      <c r="IQN187" s="312"/>
      <c r="IQO187" s="312"/>
      <c r="IQP187" s="312"/>
      <c r="IQQ187" s="312"/>
      <c r="IQR187" s="312"/>
      <c r="IQS187" s="312"/>
      <c r="IQT187" s="312"/>
      <c r="IQU187" s="312"/>
      <c r="IQV187" s="312"/>
      <c r="IQW187" s="312"/>
      <c r="IQX187" s="312"/>
      <c r="IQY187" s="312"/>
      <c r="IQZ187" s="312"/>
      <c r="IRA187" s="312"/>
      <c r="IRB187" s="312"/>
      <c r="IRC187" s="312"/>
      <c r="IRD187" s="312"/>
      <c r="IRE187" s="312"/>
      <c r="IRF187" s="312"/>
      <c r="IRG187" s="312"/>
      <c r="IRH187" s="312"/>
      <c r="IRI187" s="312"/>
      <c r="IRJ187" s="312"/>
      <c r="IRK187" s="312"/>
      <c r="IRL187" s="312"/>
      <c r="IRM187" s="312"/>
      <c r="IRN187" s="312"/>
      <c r="IRO187" s="312"/>
      <c r="IRP187" s="312"/>
      <c r="IRQ187" s="312"/>
      <c r="IRR187" s="312"/>
      <c r="IRS187" s="312"/>
      <c r="IRT187" s="312"/>
      <c r="IRU187" s="312"/>
      <c r="IRV187" s="312"/>
      <c r="IRW187" s="312"/>
      <c r="IRX187" s="312"/>
      <c r="IRY187" s="312"/>
      <c r="IRZ187" s="312"/>
      <c r="ISA187" s="312"/>
      <c r="ISB187" s="312"/>
      <c r="ISC187" s="312"/>
      <c r="ISD187" s="312"/>
      <c r="ISE187" s="312"/>
      <c r="ISF187" s="312"/>
      <c r="ISG187" s="312"/>
      <c r="ISH187" s="312"/>
      <c r="ISI187" s="312"/>
      <c r="ISJ187" s="312"/>
      <c r="ISK187" s="312"/>
      <c r="ISL187" s="312"/>
      <c r="ISM187" s="312"/>
      <c r="ISN187" s="312"/>
      <c r="ISO187" s="312"/>
      <c r="ISP187" s="312"/>
      <c r="ISQ187" s="312"/>
      <c r="ISR187" s="312"/>
      <c r="ISS187" s="312"/>
      <c r="IST187" s="312"/>
      <c r="ISU187" s="312"/>
      <c r="ISV187" s="312"/>
      <c r="ISW187" s="312"/>
      <c r="ISX187" s="312"/>
      <c r="ISY187" s="312"/>
      <c r="ISZ187" s="312"/>
      <c r="ITA187" s="312"/>
      <c r="ITB187" s="312"/>
      <c r="ITC187" s="312"/>
      <c r="ITD187" s="312"/>
      <c r="ITE187" s="312"/>
      <c r="ITF187" s="312"/>
      <c r="ITG187" s="312"/>
      <c r="ITH187" s="312"/>
      <c r="ITI187" s="312"/>
      <c r="ITJ187" s="312"/>
      <c r="ITK187" s="312"/>
      <c r="ITL187" s="312"/>
      <c r="ITM187" s="312"/>
      <c r="ITN187" s="312"/>
      <c r="ITO187" s="312"/>
      <c r="ITP187" s="312"/>
      <c r="ITQ187" s="312"/>
      <c r="ITR187" s="312"/>
      <c r="ITS187" s="312"/>
      <c r="ITT187" s="312"/>
      <c r="ITU187" s="312"/>
      <c r="ITV187" s="312"/>
      <c r="ITW187" s="312"/>
      <c r="ITX187" s="312"/>
      <c r="ITY187" s="312"/>
      <c r="ITZ187" s="312"/>
      <c r="IUA187" s="312"/>
      <c r="IUB187" s="312"/>
      <c r="IUC187" s="312"/>
      <c r="IUD187" s="312"/>
      <c r="IUE187" s="312"/>
      <c r="IUF187" s="312"/>
      <c r="IUG187" s="312"/>
      <c r="IUH187" s="312"/>
      <c r="IUI187" s="312"/>
      <c r="IUJ187" s="312"/>
      <c r="IUK187" s="312"/>
      <c r="IUL187" s="312"/>
      <c r="IUM187" s="312"/>
      <c r="IUN187" s="312"/>
      <c r="IUO187" s="312"/>
      <c r="IUP187" s="312"/>
      <c r="IUQ187" s="312"/>
      <c r="IUR187" s="312"/>
      <c r="IUS187" s="312"/>
      <c r="IUT187" s="312"/>
      <c r="IUU187" s="312"/>
      <c r="IUV187" s="312"/>
      <c r="IUW187" s="312"/>
      <c r="IUX187" s="312"/>
      <c r="IUY187" s="312"/>
      <c r="IUZ187" s="312"/>
      <c r="IVA187" s="312"/>
      <c r="IVB187" s="312"/>
      <c r="IVC187" s="312"/>
      <c r="IVD187" s="312"/>
      <c r="IVE187" s="312"/>
      <c r="IVF187" s="312"/>
      <c r="IVG187" s="312"/>
      <c r="IVH187" s="312"/>
      <c r="IVI187" s="312"/>
      <c r="IVJ187" s="312"/>
      <c r="IVK187" s="312"/>
      <c r="IVL187" s="312"/>
      <c r="IVM187" s="312"/>
      <c r="IVN187" s="312"/>
      <c r="IVO187" s="312"/>
      <c r="IVP187" s="312"/>
      <c r="IVQ187" s="312"/>
      <c r="IVR187" s="312"/>
      <c r="IVS187" s="312"/>
      <c r="IVT187" s="312"/>
      <c r="IVU187" s="312"/>
      <c r="IVV187" s="312"/>
      <c r="IVW187" s="312"/>
      <c r="IVX187" s="312"/>
      <c r="IVY187" s="312"/>
      <c r="IVZ187" s="312"/>
      <c r="IWA187" s="312"/>
      <c r="IWB187" s="312"/>
      <c r="IWC187" s="312"/>
      <c r="IWD187" s="312"/>
      <c r="IWE187" s="312"/>
      <c r="IWF187" s="312"/>
      <c r="IWG187" s="312"/>
      <c r="IWH187" s="312"/>
      <c r="IWI187" s="312"/>
      <c r="IWJ187" s="312"/>
      <c r="IWK187" s="312"/>
      <c r="IWL187" s="312"/>
      <c r="IWM187" s="312"/>
      <c r="IWN187" s="312"/>
      <c r="IWO187" s="312"/>
      <c r="IWP187" s="312"/>
      <c r="IWQ187" s="312"/>
      <c r="IWR187" s="312"/>
      <c r="IWS187" s="312"/>
      <c r="IWT187" s="312"/>
      <c r="IWU187" s="312"/>
      <c r="IWV187" s="312"/>
      <c r="IWW187" s="312"/>
      <c r="IWX187" s="312"/>
      <c r="IWY187" s="312"/>
      <c r="IWZ187" s="312"/>
      <c r="IXA187" s="312"/>
      <c r="IXB187" s="312"/>
      <c r="IXC187" s="312"/>
      <c r="IXD187" s="312"/>
      <c r="IXE187" s="312"/>
      <c r="IXF187" s="312"/>
      <c r="IXG187" s="312"/>
      <c r="IXH187" s="312"/>
      <c r="IXI187" s="312"/>
      <c r="IXJ187" s="312"/>
      <c r="IXK187" s="312"/>
      <c r="IXL187" s="312"/>
      <c r="IXM187" s="312"/>
      <c r="IXN187" s="312"/>
      <c r="IXO187" s="312"/>
      <c r="IXP187" s="312"/>
      <c r="IXQ187" s="312"/>
      <c r="IXR187" s="312"/>
      <c r="IXS187" s="312"/>
      <c r="IXT187" s="312"/>
      <c r="IXU187" s="312"/>
      <c r="IXV187" s="312"/>
      <c r="IXW187" s="312"/>
      <c r="IXX187" s="312"/>
      <c r="IXY187" s="312"/>
      <c r="IXZ187" s="312"/>
      <c r="IYA187" s="312"/>
      <c r="IYB187" s="312"/>
      <c r="IYC187" s="312"/>
      <c r="IYD187" s="312"/>
      <c r="IYE187" s="312"/>
      <c r="IYF187" s="312"/>
      <c r="IYG187" s="312"/>
      <c r="IYH187" s="312"/>
      <c r="IYI187" s="312"/>
      <c r="IYJ187" s="312"/>
      <c r="IYK187" s="312"/>
      <c r="IYL187" s="312"/>
      <c r="IYM187" s="312"/>
      <c r="IYN187" s="312"/>
      <c r="IYO187" s="312"/>
      <c r="IYP187" s="312"/>
      <c r="IYQ187" s="312"/>
      <c r="IYR187" s="312"/>
      <c r="IYS187" s="312"/>
      <c r="IYT187" s="312"/>
      <c r="IYU187" s="312"/>
      <c r="IYV187" s="312"/>
      <c r="IYW187" s="312"/>
      <c r="IYX187" s="312"/>
      <c r="IYY187" s="312"/>
      <c r="IYZ187" s="312"/>
      <c r="IZA187" s="312"/>
      <c r="IZB187" s="312"/>
      <c r="IZC187" s="312"/>
      <c r="IZD187" s="312"/>
      <c r="IZE187" s="312"/>
      <c r="IZF187" s="312"/>
      <c r="IZG187" s="312"/>
      <c r="IZH187" s="312"/>
      <c r="IZI187" s="312"/>
      <c r="IZJ187" s="312"/>
      <c r="IZK187" s="312"/>
      <c r="IZL187" s="312"/>
      <c r="IZM187" s="312"/>
      <c r="IZN187" s="312"/>
      <c r="IZO187" s="312"/>
      <c r="IZP187" s="312"/>
      <c r="IZQ187" s="312"/>
      <c r="IZR187" s="312"/>
      <c r="IZS187" s="312"/>
      <c r="IZT187" s="312"/>
      <c r="IZU187" s="312"/>
      <c r="IZV187" s="312"/>
      <c r="IZW187" s="312"/>
      <c r="IZX187" s="312"/>
      <c r="IZY187" s="312"/>
      <c r="IZZ187" s="312"/>
      <c r="JAA187" s="312"/>
      <c r="JAB187" s="312"/>
      <c r="JAC187" s="312"/>
      <c r="JAD187" s="312"/>
      <c r="JAE187" s="312"/>
      <c r="JAF187" s="312"/>
      <c r="JAG187" s="312"/>
      <c r="JAH187" s="312"/>
      <c r="JAI187" s="312"/>
      <c r="JAJ187" s="312"/>
      <c r="JAK187" s="312"/>
      <c r="JAL187" s="312"/>
      <c r="JAM187" s="312"/>
      <c r="JAN187" s="312"/>
      <c r="JAO187" s="312"/>
      <c r="JAP187" s="312"/>
      <c r="JAQ187" s="312"/>
      <c r="JAR187" s="312"/>
      <c r="JAS187" s="312"/>
      <c r="JAT187" s="312"/>
      <c r="JAU187" s="312"/>
      <c r="JAV187" s="312"/>
      <c r="JAW187" s="312"/>
      <c r="JAX187" s="312"/>
      <c r="JAY187" s="312"/>
      <c r="JAZ187" s="312"/>
      <c r="JBA187" s="312"/>
      <c r="JBB187" s="312"/>
      <c r="JBC187" s="312"/>
      <c r="JBD187" s="312"/>
      <c r="JBE187" s="312"/>
      <c r="JBF187" s="312"/>
      <c r="JBG187" s="312"/>
      <c r="JBH187" s="312"/>
      <c r="JBI187" s="312"/>
      <c r="JBJ187" s="312"/>
      <c r="JBK187" s="312"/>
      <c r="JBL187" s="312"/>
      <c r="JBM187" s="312"/>
      <c r="JBN187" s="312"/>
      <c r="JBO187" s="312"/>
      <c r="JBP187" s="312"/>
      <c r="JBQ187" s="312"/>
      <c r="JBR187" s="312"/>
      <c r="JBS187" s="312"/>
      <c r="JBT187" s="312"/>
      <c r="JBU187" s="312"/>
      <c r="JBV187" s="312"/>
      <c r="JBW187" s="312"/>
      <c r="JBX187" s="312"/>
      <c r="JBY187" s="312"/>
      <c r="JBZ187" s="312"/>
      <c r="JCA187" s="312"/>
      <c r="JCB187" s="312"/>
      <c r="JCC187" s="312"/>
      <c r="JCD187" s="312"/>
      <c r="JCE187" s="312"/>
      <c r="JCF187" s="312"/>
      <c r="JCG187" s="312"/>
      <c r="JCH187" s="312"/>
      <c r="JCI187" s="312"/>
      <c r="JCJ187" s="312"/>
      <c r="JCK187" s="312"/>
      <c r="JCL187" s="312"/>
      <c r="JCM187" s="312"/>
      <c r="JCN187" s="312"/>
      <c r="JCO187" s="312"/>
      <c r="JCP187" s="312"/>
      <c r="JCQ187" s="312"/>
      <c r="JCR187" s="312"/>
      <c r="JCS187" s="312"/>
      <c r="JCT187" s="312"/>
      <c r="JCU187" s="312"/>
      <c r="JCV187" s="312"/>
      <c r="JCW187" s="312"/>
      <c r="JCX187" s="312"/>
      <c r="JCY187" s="312"/>
      <c r="JCZ187" s="312"/>
      <c r="JDA187" s="312"/>
      <c r="JDB187" s="312"/>
      <c r="JDC187" s="312"/>
      <c r="JDD187" s="312"/>
      <c r="JDE187" s="312"/>
      <c r="JDF187" s="312"/>
      <c r="JDG187" s="312"/>
      <c r="JDH187" s="312"/>
      <c r="JDI187" s="312"/>
      <c r="JDJ187" s="312"/>
      <c r="JDK187" s="312"/>
      <c r="JDL187" s="312"/>
      <c r="JDM187" s="312"/>
      <c r="JDN187" s="312"/>
      <c r="JDO187" s="312"/>
      <c r="JDP187" s="312"/>
      <c r="JDQ187" s="312"/>
      <c r="JDR187" s="312"/>
      <c r="JDS187" s="312"/>
      <c r="JDT187" s="312"/>
      <c r="JDU187" s="312"/>
      <c r="JDV187" s="312"/>
      <c r="JDW187" s="312"/>
      <c r="JDX187" s="312"/>
      <c r="JDY187" s="312"/>
      <c r="JDZ187" s="312"/>
      <c r="JEA187" s="312"/>
      <c r="JEB187" s="312"/>
      <c r="JEC187" s="312"/>
      <c r="JED187" s="312"/>
      <c r="JEE187" s="312"/>
      <c r="JEF187" s="312"/>
      <c r="JEG187" s="312"/>
      <c r="JEH187" s="312"/>
      <c r="JEI187" s="312"/>
      <c r="JEJ187" s="312"/>
      <c r="JEK187" s="312"/>
      <c r="JEL187" s="312"/>
      <c r="JEM187" s="312"/>
      <c r="JEN187" s="312"/>
      <c r="JEO187" s="312"/>
      <c r="JEP187" s="312"/>
      <c r="JEQ187" s="312"/>
      <c r="JER187" s="312"/>
      <c r="JES187" s="312"/>
      <c r="JET187" s="312"/>
      <c r="JEU187" s="312"/>
      <c r="JEV187" s="312"/>
      <c r="JEW187" s="312"/>
      <c r="JEX187" s="312"/>
      <c r="JEY187" s="312"/>
      <c r="JEZ187" s="312"/>
      <c r="JFA187" s="312"/>
      <c r="JFB187" s="312"/>
      <c r="JFC187" s="312"/>
      <c r="JFD187" s="312"/>
      <c r="JFE187" s="312"/>
      <c r="JFF187" s="312"/>
      <c r="JFG187" s="312"/>
      <c r="JFH187" s="312"/>
      <c r="JFI187" s="312"/>
      <c r="JFJ187" s="312"/>
      <c r="JFK187" s="312"/>
      <c r="JFL187" s="312"/>
      <c r="JFM187" s="312"/>
      <c r="JFN187" s="312"/>
      <c r="JFO187" s="312"/>
      <c r="JFP187" s="312"/>
      <c r="JFQ187" s="312"/>
      <c r="JFR187" s="312"/>
      <c r="JFS187" s="312"/>
      <c r="JFT187" s="312"/>
      <c r="JFU187" s="312"/>
      <c r="JFV187" s="312"/>
      <c r="JFW187" s="312"/>
      <c r="JFX187" s="312"/>
      <c r="JFY187" s="312"/>
      <c r="JFZ187" s="312"/>
      <c r="JGA187" s="312"/>
      <c r="JGB187" s="312"/>
      <c r="JGC187" s="312"/>
      <c r="JGD187" s="312"/>
      <c r="JGE187" s="312"/>
      <c r="JGF187" s="312"/>
      <c r="JGG187" s="312"/>
      <c r="JGH187" s="312"/>
      <c r="JGI187" s="312"/>
      <c r="JGJ187" s="312"/>
      <c r="JGK187" s="312"/>
      <c r="JGL187" s="312"/>
      <c r="JGM187" s="312"/>
      <c r="JGN187" s="312"/>
      <c r="JGO187" s="312"/>
      <c r="JGP187" s="312"/>
      <c r="JGQ187" s="312"/>
      <c r="JGR187" s="312"/>
      <c r="JGS187" s="312"/>
      <c r="JGT187" s="312"/>
      <c r="JGU187" s="312"/>
      <c r="JGV187" s="312"/>
      <c r="JGW187" s="312"/>
      <c r="JGX187" s="312"/>
      <c r="JGY187" s="312"/>
      <c r="JGZ187" s="312"/>
      <c r="JHA187" s="312"/>
      <c r="JHB187" s="312"/>
      <c r="JHC187" s="312"/>
      <c r="JHD187" s="312"/>
      <c r="JHE187" s="312"/>
      <c r="JHF187" s="312"/>
      <c r="JHG187" s="312"/>
      <c r="JHH187" s="312"/>
      <c r="JHI187" s="312"/>
      <c r="JHJ187" s="312"/>
      <c r="JHK187" s="312"/>
      <c r="JHL187" s="312"/>
      <c r="JHM187" s="312"/>
      <c r="JHN187" s="312"/>
      <c r="JHO187" s="312"/>
      <c r="JHP187" s="312"/>
      <c r="JHQ187" s="312"/>
      <c r="JHR187" s="312"/>
      <c r="JHS187" s="312"/>
      <c r="JHT187" s="312"/>
      <c r="JHU187" s="312"/>
      <c r="JHV187" s="312"/>
      <c r="JHW187" s="312"/>
      <c r="JHX187" s="312"/>
      <c r="JHY187" s="312"/>
      <c r="JHZ187" s="312"/>
      <c r="JIA187" s="312"/>
      <c r="JIB187" s="312"/>
      <c r="JIC187" s="312"/>
      <c r="JID187" s="312"/>
      <c r="JIE187" s="312"/>
      <c r="JIF187" s="312"/>
      <c r="JIG187" s="312"/>
      <c r="JIH187" s="312"/>
      <c r="JII187" s="312"/>
      <c r="JIJ187" s="312"/>
      <c r="JIK187" s="312"/>
      <c r="JIL187" s="312"/>
      <c r="JIM187" s="312"/>
      <c r="JIN187" s="312"/>
      <c r="JIO187" s="312"/>
      <c r="JIP187" s="312"/>
      <c r="JIQ187" s="312"/>
      <c r="JIR187" s="312"/>
      <c r="JIS187" s="312"/>
      <c r="JIT187" s="312"/>
      <c r="JIU187" s="312"/>
      <c r="JIV187" s="312"/>
      <c r="JIW187" s="312"/>
      <c r="JIX187" s="312"/>
      <c r="JIY187" s="312"/>
      <c r="JIZ187" s="312"/>
      <c r="JJA187" s="312"/>
      <c r="JJB187" s="312"/>
      <c r="JJC187" s="312"/>
      <c r="JJD187" s="312"/>
      <c r="JJE187" s="312"/>
      <c r="JJF187" s="312"/>
      <c r="JJG187" s="312"/>
      <c r="JJH187" s="312"/>
      <c r="JJI187" s="312"/>
      <c r="JJJ187" s="312"/>
      <c r="JJK187" s="312"/>
      <c r="JJL187" s="312"/>
      <c r="JJM187" s="312"/>
      <c r="JJN187" s="312"/>
      <c r="JJO187" s="312"/>
      <c r="JJP187" s="312"/>
      <c r="JJQ187" s="312"/>
      <c r="JJR187" s="312"/>
      <c r="JJS187" s="312"/>
      <c r="JJT187" s="312"/>
      <c r="JJU187" s="312"/>
      <c r="JJV187" s="312"/>
      <c r="JJW187" s="312"/>
      <c r="JJX187" s="312"/>
      <c r="JJY187" s="312"/>
      <c r="JJZ187" s="312"/>
      <c r="JKA187" s="312"/>
      <c r="JKB187" s="312"/>
      <c r="JKC187" s="312"/>
      <c r="JKD187" s="312"/>
      <c r="JKE187" s="312"/>
      <c r="JKF187" s="312"/>
      <c r="JKG187" s="312"/>
      <c r="JKH187" s="312"/>
      <c r="JKI187" s="312"/>
      <c r="JKJ187" s="312"/>
      <c r="JKK187" s="312"/>
      <c r="JKL187" s="312"/>
      <c r="JKM187" s="312"/>
      <c r="JKN187" s="312"/>
      <c r="JKO187" s="312"/>
      <c r="JKP187" s="312"/>
      <c r="JKQ187" s="312"/>
      <c r="JKR187" s="312"/>
      <c r="JKS187" s="312"/>
      <c r="JKT187" s="312"/>
      <c r="JKU187" s="312"/>
      <c r="JKV187" s="312"/>
      <c r="JKW187" s="312"/>
      <c r="JKX187" s="312"/>
      <c r="JKY187" s="312"/>
      <c r="JKZ187" s="312"/>
      <c r="JLA187" s="312"/>
      <c r="JLB187" s="312"/>
      <c r="JLC187" s="312"/>
      <c r="JLD187" s="312"/>
      <c r="JLE187" s="312"/>
      <c r="JLF187" s="312"/>
      <c r="JLG187" s="312"/>
      <c r="JLH187" s="312"/>
      <c r="JLI187" s="312"/>
      <c r="JLJ187" s="312"/>
      <c r="JLK187" s="312"/>
      <c r="JLL187" s="312"/>
      <c r="JLM187" s="312"/>
      <c r="JLN187" s="312"/>
      <c r="JLO187" s="312"/>
      <c r="JLP187" s="312"/>
      <c r="JLQ187" s="312"/>
      <c r="JLR187" s="312"/>
      <c r="JLS187" s="312"/>
      <c r="JLT187" s="312"/>
      <c r="JLU187" s="312"/>
      <c r="JLV187" s="312"/>
      <c r="JLW187" s="312"/>
      <c r="JLX187" s="312"/>
      <c r="JLY187" s="312"/>
      <c r="JLZ187" s="312"/>
      <c r="JMA187" s="312"/>
      <c r="JMB187" s="312"/>
      <c r="JMC187" s="312"/>
      <c r="JMD187" s="312"/>
      <c r="JME187" s="312"/>
      <c r="JMF187" s="312"/>
      <c r="JMG187" s="312"/>
      <c r="JMH187" s="312"/>
      <c r="JMI187" s="312"/>
      <c r="JMJ187" s="312"/>
      <c r="JMK187" s="312"/>
      <c r="JML187" s="312"/>
      <c r="JMM187" s="312"/>
      <c r="JMN187" s="312"/>
      <c r="JMO187" s="312"/>
      <c r="JMP187" s="312"/>
      <c r="JMQ187" s="312"/>
      <c r="JMR187" s="312"/>
      <c r="JMS187" s="312"/>
      <c r="JMT187" s="312"/>
      <c r="JMU187" s="312"/>
      <c r="JMV187" s="312"/>
      <c r="JMW187" s="312"/>
      <c r="JMX187" s="312"/>
      <c r="JMY187" s="312"/>
      <c r="JMZ187" s="312"/>
      <c r="JNA187" s="312"/>
      <c r="JNB187" s="312"/>
      <c r="JNC187" s="312"/>
      <c r="JND187" s="312"/>
      <c r="JNE187" s="312"/>
      <c r="JNF187" s="312"/>
      <c r="JNG187" s="312"/>
      <c r="JNH187" s="312"/>
      <c r="JNI187" s="312"/>
      <c r="JNJ187" s="312"/>
      <c r="JNK187" s="312"/>
      <c r="JNL187" s="312"/>
      <c r="JNM187" s="312"/>
      <c r="JNN187" s="312"/>
      <c r="JNO187" s="312"/>
      <c r="JNP187" s="312"/>
      <c r="JNQ187" s="312"/>
      <c r="JNR187" s="312"/>
      <c r="JNS187" s="312"/>
      <c r="JNT187" s="312"/>
      <c r="JNU187" s="312"/>
      <c r="JNV187" s="312"/>
      <c r="JNW187" s="312"/>
      <c r="JNX187" s="312"/>
      <c r="JNY187" s="312"/>
      <c r="JNZ187" s="312"/>
      <c r="JOA187" s="312"/>
      <c r="JOB187" s="312"/>
      <c r="JOC187" s="312"/>
      <c r="JOD187" s="312"/>
      <c r="JOE187" s="312"/>
      <c r="JOF187" s="312"/>
      <c r="JOG187" s="312"/>
      <c r="JOH187" s="312"/>
      <c r="JOI187" s="312"/>
      <c r="JOJ187" s="312"/>
      <c r="JOK187" s="312"/>
      <c r="JOL187" s="312"/>
      <c r="JOM187" s="312"/>
      <c r="JON187" s="312"/>
      <c r="JOO187" s="312"/>
      <c r="JOP187" s="312"/>
      <c r="JOQ187" s="312"/>
      <c r="JOR187" s="312"/>
      <c r="JOS187" s="312"/>
      <c r="JOT187" s="312"/>
      <c r="JOU187" s="312"/>
      <c r="JOV187" s="312"/>
      <c r="JOW187" s="312"/>
      <c r="JOX187" s="312"/>
      <c r="JOY187" s="312"/>
      <c r="JOZ187" s="312"/>
      <c r="JPA187" s="312"/>
      <c r="JPB187" s="312"/>
      <c r="JPC187" s="312"/>
      <c r="JPD187" s="312"/>
      <c r="JPE187" s="312"/>
      <c r="JPF187" s="312"/>
      <c r="JPG187" s="312"/>
      <c r="JPH187" s="312"/>
      <c r="JPI187" s="312"/>
      <c r="JPJ187" s="312"/>
      <c r="JPK187" s="312"/>
      <c r="JPL187" s="312"/>
      <c r="JPM187" s="312"/>
      <c r="JPN187" s="312"/>
      <c r="JPO187" s="312"/>
      <c r="JPP187" s="312"/>
      <c r="JPQ187" s="312"/>
      <c r="JPR187" s="312"/>
      <c r="JPS187" s="312"/>
      <c r="JPT187" s="312"/>
      <c r="JPU187" s="312"/>
      <c r="JPV187" s="312"/>
      <c r="JPW187" s="312"/>
      <c r="JPX187" s="312"/>
      <c r="JPY187" s="312"/>
      <c r="JPZ187" s="312"/>
      <c r="JQA187" s="312"/>
      <c r="JQB187" s="312"/>
      <c r="JQC187" s="312"/>
      <c r="JQD187" s="312"/>
      <c r="JQE187" s="312"/>
      <c r="JQF187" s="312"/>
      <c r="JQG187" s="312"/>
      <c r="JQH187" s="312"/>
      <c r="JQI187" s="312"/>
      <c r="JQJ187" s="312"/>
      <c r="JQK187" s="312"/>
      <c r="JQL187" s="312"/>
      <c r="JQM187" s="312"/>
      <c r="JQN187" s="312"/>
      <c r="JQO187" s="312"/>
      <c r="JQP187" s="312"/>
      <c r="JQQ187" s="312"/>
      <c r="JQR187" s="312"/>
      <c r="JQS187" s="312"/>
      <c r="JQT187" s="312"/>
      <c r="JQU187" s="312"/>
      <c r="JQV187" s="312"/>
      <c r="JQW187" s="312"/>
      <c r="JQX187" s="312"/>
      <c r="JQY187" s="312"/>
      <c r="JQZ187" s="312"/>
      <c r="JRA187" s="312"/>
      <c r="JRB187" s="312"/>
      <c r="JRC187" s="312"/>
      <c r="JRD187" s="312"/>
      <c r="JRE187" s="312"/>
      <c r="JRF187" s="312"/>
      <c r="JRG187" s="312"/>
      <c r="JRH187" s="312"/>
      <c r="JRI187" s="312"/>
      <c r="JRJ187" s="312"/>
      <c r="JRK187" s="312"/>
      <c r="JRL187" s="312"/>
      <c r="JRM187" s="312"/>
      <c r="JRN187" s="312"/>
      <c r="JRO187" s="312"/>
      <c r="JRP187" s="312"/>
      <c r="JRQ187" s="312"/>
      <c r="JRR187" s="312"/>
      <c r="JRS187" s="312"/>
      <c r="JRT187" s="312"/>
      <c r="JRU187" s="312"/>
      <c r="JRV187" s="312"/>
      <c r="JRW187" s="312"/>
      <c r="JRX187" s="312"/>
      <c r="JRY187" s="312"/>
      <c r="JRZ187" s="312"/>
      <c r="JSA187" s="312"/>
      <c r="JSB187" s="312"/>
      <c r="JSC187" s="312"/>
      <c r="JSD187" s="312"/>
      <c r="JSE187" s="312"/>
      <c r="JSF187" s="312"/>
      <c r="JSG187" s="312"/>
      <c r="JSH187" s="312"/>
      <c r="JSI187" s="312"/>
      <c r="JSJ187" s="312"/>
      <c r="JSK187" s="312"/>
      <c r="JSL187" s="312"/>
      <c r="JSM187" s="312"/>
      <c r="JSN187" s="312"/>
      <c r="JSO187" s="312"/>
      <c r="JSP187" s="312"/>
      <c r="JSQ187" s="312"/>
      <c r="JSR187" s="312"/>
      <c r="JSS187" s="312"/>
      <c r="JST187" s="312"/>
      <c r="JSU187" s="312"/>
      <c r="JSV187" s="312"/>
      <c r="JSW187" s="312"/>
      <c r="JSX187" s="312"/>
      <c r="JSY187" s="312"/>
      <c r="JSZ187" s="312"/>
      <c r="JTA187" s="312"/>
      <c r="JTB187" s="312"/>
      <c r="JTC187" s="312"/>
      <c r="JTD187" s="312"/>
      <c r="JTE187" s="312"/>
      <c r="JTF187" s="312"/>
      <c r="JTG187" s="312"/>
      <c r="JTH187" s="312"/>
      <c r="JTI187" s="312"/>
      <c r="JTJ187" s="312"/>
      <c r="JTK187" s="312"/>
      <c r="JTL187" s="312"/>
      <c r="JTM187" s="312"/>
      <c r="JTN187" s="312"/>
      <c r="JTO187" s="312"/>
      <c r="JTP187" s="312"/>
      <c r="JTQ187" s="312"/>
      <c r="JTR187" s="312"/>
      <c r="JTS187" s="312"/>
      <c r="JTT187" s="312"/>
      <c r="JTU187" s="312"/>
      <c r="JTV187" s="312"/>
      <c r="JTW187" s="312"/>
      <c r="JTX187" s="312"/>
      <c r="JTY187" s="312"/>
      <c r="JTZ187" s="312"/>
      <c r="JUA187" s="312"/>
      <c r="JUB187" s="312"/>
      <c r="JUC187" s="312"/>
      <c r="JUD187" s="312"/>
      <c r="JUE187" s="312"/>
      <c r="JUF187" s="312"/>
      <c r="JUG187" s="312"/>
      <c r="JUH187" s="312"/>
      <c r="JUI187" s="312"/>
      <c r="JUJ187" s="312"/>
      <c r="JUK187" s="312"/>
      <c r="JUL187" s="312"/>
      <c r="JUM187" s="312"/>
      <c r="JUN187" s="312"/>
      <c r="JUO187" s="312"/>
      <c r="JUP187" s="312"/>
      <c r="JUQ187" s="312"/>
      <c r="JUR187" s="312"/>
      <c r="JUS187" s="312"/>
      <c r="JUT187" s="312"/>
      <c r="JUU187" s="312"/>
      <c r="JUV187" s="312"/>
      <c r="JUW187" s="312"/>
      <c r="JUX187" s="312"/>
      <c r="JUY187" s="312"/>
      <c r="JUZ187" s="312"/>
      <c r="JVA187" s="312"/>
      <c r="JVB187" s="312"/>
      <c r="JVC187" s="312"/>
      <c r="JVD187" s="312"/>
      <c r="JVE187" s="312"/>
      <c r="JVF187" s="312"/>
      <c r="JVG187" s="312"/>
      <c r="JVH187" s="312"/>
      <c r="JVI187" s="312"/>
      <c r="JVJ187" s="312"/>
      <c r="JVK187" s="312"/>
      <c r="JVL187" s="312"/>
      <c r="JVM187" s="312"/>
      <c r="JVN187" s="312"/>
      <c r="JVO187" s="312"/>
      <c r="JVP187" s="312"/>
      <c r="JVQ187" s="312"/>
      <c r="JVR187" s="312"/>
      <c r="JVS187" s="312"/>
      <c r="JVT187" s="312"/>
      <c r="JVU187" s="312"/>
      <c r="JVV187" s="312"/>
      <c r="JVW187" s="312"/>
      <c r="JVX187" s="312"/>
      <c r="JVY187" s="312"/>
      <c r="JVZ187" s="312"/>
      <c r="JWA187" s="312"/>
      <c r="JWB187" s="312"/>
      <c r="JWC187" s="312"/>
      <c r="JWD187" s="312"/>
      <c r="JWE187" s="312"/>
      <c r="JWF187" s="312"/>
      <c r="JWG187" s="312"/>
      <c r="JWH187" s="312"/>
      <c r="JWI187" s="312"/>
      <c r="JWJ187" s="312"/>
      <c r="JWK187" s="312"/>
      <c r="JWL187" s="312"/>
      <c r="JWM187" s="312"/>
      <c r="JWN187" s="312"/>
      <c r="JWO187" s="312"/>
      <c r="JWP187" s="312"/>
      <c r="JWQ187" s="312"/>
      <c r="JWR187" s="312"/>
      <c r="JWS187" s="312"/>
      <c r="JWT187" s="312"/>
      <c r="JWU187" s="312"/>
      <c r="JWV187" s="312"/>
      <c r="JWW187" s="312"/>
      <c r="JWX187" s="312"/>
      <c r="JWY187" s="312"/>
      <c r="JWZ187" s="312"/>
      <c r="JXA187" s="312"/>
      <c r="JXB187" s="312"/>
      <c r="JXC187" s="312"/>
      <c r="JXD187" s="312"/>
      <c r="JXE187" s="312"/>
      <c r="JXF187" s="312"/>
      <c r="JXG187" s="312"/>
      <c r="JXH187" s="312"/>
      <c r="JXI187" s="312"/>
      <c r="JXJ187" s="312"/>
      <c r="JXK187" s="312"/>
      <c r="JXL187" s="312"/>
      <c r="JXM187" s="312"/>
      <c r="JXN187" s="312"/>
      <c r="JXO187" s="312"/>
      <c r="JXP187" s="312"/>
      <c r="JXQ187" s="312"/>
      <c r="JXR187" s="312"/>
      <c r="JXS187" s="312"/>
      <c r="JXT187" s="312"/>
      <c r="JXU187" s="312"/>
      <c r="JXV187" s="312"/>
      <c r="JXW187" s="312"/>
      <c r="JXX187" s="312"/>
      <c r="JXY187" s="312"/>
      <c r="JXZ187" s="312"/>
      <c r="JYA187" s="312"/>
      <c r="JYB187" s="312"/>
      <c r="JYC187" s="312"/>
      <c r="JYD187" s="312"/>
      <c r="JYE187" s="312"/>
      <c r="JYF187" s="312"/>
      <c r="JYG187" s="312"/>
      <c r="JYH187" s="312"/>
      <c r="JYI187" s="312"/>
      <c r="JYJ187" s="312"/>
      <c r="JYK187" s="312"/>
      <c r="JYL187" s="312"/>
      <c r="JYM187" s="312"/>
      <c r="JYN187" s="312"/>
      <c r="JYO187" s="312"/>
      <c r="JYP187" s="312"/>
      <c r="JYQ187" s="312"/>
      <c r="JYR187" s="312"/>
      <c r="JYS187" s="312"/>
      <c r="JYT187" s="312"/>
      <c r="JYU187" s="312"/>
      <c r="JYV187" s="312"/>
      <c r="JYW187" s="312"/>
      <c r="JYX187" s="312"/>
      <c r="JYY187" s="312"/>
      <c r="JYZ187" s="312"/>
      <c r="JZA187" s="312"/>
      <c r="JZB187" s="312"/>
      <c r="JZC187" s="312"/>
      <c r="JZD187" s="312"/>
      <c r="JZE187" s="312"/>
      <c r="JZF187" s="312"/>
      <c r="JZG187" s="312"/>
      <c r="JZH187" s="312"/>
      <c r="JZI187" s="312"/>
      <c r="JZJ187" s="312"/>
      <c r="JZK187" s="312"/>
      <c r="JZL187" s="312"/>
      <c r="JZM187" s="312"/>
      <c r="JZN187" s="312"/>
      <c r="JZO187" s="312"/>
      <c r="JZP187" s="312"/>
      <c r="JZQ187" s="312"/>
      <c r="JZR187" s="312"/>
      <c r="JZS187" s="312"/>
      <c r="JZT187" s="312"/>
      <c r="JZU187" s="312"/>
      <c r="JZV187" s="312"/>
      <c r="JZW187" s="312"/>
      <c r="JZX187" s="312"/>
      <c r="JZY187" s="312"/>
      <c r="JZZ187" s="312"/>
      <c r="KAA187" s="312"/>
      <c r="KAB187" s="312"/>
      <c r="KAC187" s="312"/>
      <c r="KAD187" s="312"/>
      <c r="KAE187" s="312"/>
      <c r="KAF187" s="312"/>
      <c r="KAG187" s="312"/>
      <c r="KAH187" s="312"/>
      <c r="KAI187" s="312"/>
      <c r="KAJ187" s="312"/>
      <c r="KAK187" s="312"/>
      <c r="KAL187" s="312"/>
      <c r="KAM187" s="312"/>
      <c r="KAN187" s="312"/>
      <c r="KAO187" s="312"/>
      <c r="KAP187" s="312"/>
      <c r="KAQ187" s="312"/>
      <c r="KAR187" s="312"/>
      <c r="KAS187" s="312"/>
      <c r="KAT187" s="312"/>
      <c r="KAU187" s="312"/>
      <c r="KAV187" s="312"/>
      <c r="KAW187" s="312"/>
      <c r="KAX187" s="312"/>
      <c r="KAY187" s="312"/>
      <c r="KAZ187" s="312"/>
      <c r="KBA187" s="312"/>
      <c r="KBB187" s="312"/>
      <c r="KBC187" s="312"/>
      <c r="KBD187" s="312"/>
      <c r="KBE187" s="312"/>
      <c r="KBF187" s="312"/>
      <c r="KBG187" s="312"/>
      <c r="KBH187" s="312"/>
      <c r="KBI187" s="312"/>
      <c r="KBJ187" s="312"/>
      <c r="KBK187" s="312"/>
      <c r="KBL187" s="312"/>
      <c r="KBM187" s="312"/>
      <c r="KBN187" s="312"/>
      <c r="KBO187" s="312"/>
      <c r="KBP187" s="312"/>
      <c r="KBQ187" s="312"/>
      <c r="KBR187" s="312"/>
      <c r="KBS187" s="312"/>
      <c r="KBT187" s="312"/>
      <c r="KBU187" s="312"/>
      <c r="KBV187" s="312"/>
      <c r="KBW187" s="312"/>
      <c r="KBX187" s="312"/>
      <c r="KBY187" s="312"/>
      <c r="KBZ187" s="312"/>
      <c r="KCA187" s="312"/>
      <c r="KCB187" s="312"/>
      <c r="KCC187" s="312"/>
      <c r="KCD187" s="312"/>
      <c r="KCE187" s="312"/>
      <c r="KCF187" s="312"/>
      <c r="KCG187" s="312"/>
      <c r="KCH187" s="312"/>
      <c r="KCI187" s="312"/>
      <c r="KCJ187" s="312"/>
      <c r="KCK187" s="312"/>
      <c r="KCL187" s="312"/>
      <c r="KCM187" s="312"/>
      <c r="KCN187" s="312"/>
      <c r="KCO187" s="312"/>
      <c r="KCP187" s="312"/>
      <c r="KCQ187" s="312"/>
      <c r="KCR187" s="312"/>
      <c r="KCS187" s="312"/>
      <c r="KCT187" s="312"/>
      <c r="KCU187" s="312"/>
      <c r="KCV187" s="312"/>
      <c r="KCW187" s="312"/>
      <c r="KCX187" s="312"/>
      <c r="KCY187" s="312"/>
      <c r="KCZ187" s="312"/>
      <c r="KDA187" s="312"/>
      <c r="KDB187" s="312"/>
      <c r="KDC187" s="312"/>
      <c r="KDD187" s="312"/>
      <c r="KDE187" s="312"/>
      <c r="KDF187" s="312"/>
      <c r="KDG187" s="312"/>
      <c r="KDH187" s="312"/>
      <c r="KDI187" s="312"/>
      <c r="KDJ187" s="312"/>
      <c r="KDK187" s="312"/>
      <c r="KDL187" s="312"/>
      <c r="KDM187" s="312"/>
      <c r="KDN187" s="312"/>
      <c r="KDO187" s="312"/>
      <c r="KDP187" s="312"/>
      <c r="KDQ187" s="312"/>
      <c r="KDR187" s="312"/>
      <c r="KDS187" s="312"/>
      <c r="KDT187" s="312"/>
      <c r="KDU187" s="312"/>
      <c r="KDV187" s="312"/>
      <c r="KDW187" s="312"/>
      <c r="KDX187" s="312"/>
      <c r="KDY187" s="312"/>
      <c r="KDZ187" s="312"/>
      <c r="KEA187" s="312"/>
      <c r="KEB187" s="312"/>
      <c r="KEC187" s="312"/>
      <c r="KED187" s="312"/>
      <c r="KEE187" s="312"/>
      <c r="KEF187" s="312"/>
      <c r="KEG187" s="312"/>
      <c r="KEH187" s="312"/>
      <c r="KEI187" s="312"/>
      <c r="KEJ187" s="312"/>
      <c r="KEK187" s="312"/>
      <c r="KEL187" s="312"/>
      <c r="KEM187" s="312"/>
      <c r="KEN187" s="312"/>
      <c r="KEO187" s="312"/>
      <c r="KEP187" s="312"/>
      <c r="KEQ187" s="312"/>
      <c r="KER187" s="312"/>
      <c r="KES187" s="312"/>
      <c r="KET187" s="312"/>
      <c r="KEU187" s="312"/>
      <c r="KEV187" s="312"/>
      <c r="KEW187" s="312"/>
      <c r="KEX187" s="312"/>
      <c r="KEY187" s="312"/>
      <c r="KEZ187" s="312"/>
      <c r="KFA187" s="312"/>
      <c r="KFB187" s="312"/>
      <c r="KFC187" s="312"/>
      <c r="KFD187" s="312"/>
      <c r="KFE187" s="312"/>
      <c r="KFF187" s="312"/>
      <c r="KFG187" s="312"/>
      <c r="KFH187" s="312"/>
      <c r="KFI187" s="312"/>
      <c r="KFJ187" s="312"/>
      <c r="KFK187" s="312"/>
      <c r="KFL187" s="312"/>
      <c r="KFM187" s="312"/>
      <c r="KFN187" s="312"/>
      <c r="KFO187" s="312"/>
      <c r="KFP187" s="312"/>
      <c r="KFQ187" s="312"/>
      <c r="KFR187" s="312"/>
      <c r="KFS187" s="312"/>
      <c r="KFT187" s="312"/>
      <c r="KFU187" s="312"/>
      <c r="KFV187" s="312"/>
      <c r="KFW187" s="312"/>
      <c r="KFX187" s="312"/>
      <c r="KFY187" s="312"/>
      <c r="KFZ187" s="312"/>
      <c r="KGA187" s="312"/>
      <c r="KGB187" s="312"/>
      <c r="KGC187" s="312"/>
      <c r="KGD187" s="312"/>
      <c r="KGE187" s="312"/>
      <c r="KGF187" s="312"/>
      <c r="KGG187" s="312"/>
      <c r="KGH187" s="312"/>
      <c r="KGI187" s="312"/>
      <c r="KGJ187" s="312"/>
      <c r="KGK187" s="312"/>
      <c r="KGL187" s="312"/>
      <c r="KGM187" s="312"/>
      <c r="KGN187" s="312"/>
      <c r="KGO187" s="312"/>
      <c r="KGP187" s="312"/>
      <c r="KGQ187" s="312"/>
      <c r="KGR187" s="312"/>
      <c r="KGS187" s="312"/>
      <c r="KGT187" s="312"/>
      <c r="KGU187" s="312"/>
      <c r="KGV187" s="312"/>
      <c r="KGW187" s="312"/>
      <c r="KGX187" s="312"/>
      <c r="KGY187" s="312"/>
      <c r="KGZ187" s="312"/>
      <c r="KHA187" s="312"/>
      <c r="KHB187" s="312"/>
      <c r="KHC187" s="312"/>
      <c r="KHD187" s="312"/>
      <c r="KHE187" s="312"/>
      <c r="KHF187" s="312"/>
      <c r="KHG187" s="312"/>
      <c r="KHH187" s="312"/>
      <c r="KHI187" s="312"/>
      <c r="KHJ187" s="312"/>
      <c r="KHK187" s="312"/>
      <c r="KHL187" s="312"/>
      <c r="KHM187" s="312"/>
      <c r="KHN187" s="312"/>
      <c r="KHO187" s="312"/>
      <c r="KHP187" s="312"/>
      <c r="KHQ187" s="312"/>
      <c r="KHR187" s="312"/>
      <c r="KHS187" s="312"/>
      <c r="KHT187" s="312"/>
      <c r="KHU187" s="312"/>
      <c r="KHV187" s="312"/>
      <c r="KHW187" s="312"/>
      <c r="KHX187" s="312"/>
      <c r="KHY187" s="312"/>
      <c r="KHZ187" s="312"/>
      <c r="KIA187" s="312"/>
      <c r="KIB187" s="312"/>
      <c r="KIC187" s="312"/>
      <c r="KID187" s="312"/>
      <c r="KIE187" s="312"/>
      <c r="KIF187" s="312"/>
      <c r="KIG187" s="312"/>
      <c r="KIH187" s="312"/>
      <c r="KII187" s="312"/>
      <c r="KIJ187" s="312"/>
      <c r="KIK187" s="312"/>
      <c r="KIL187" s="312"/>
      <c r="KIM187" s="312"/>
      <c r="KIN187" s="312"/>
      <c r="KIO187" s="312"/>
      <c r="KIP187" s="312"/>
      <c r="KIQ187" s="312"/>
      <c r="KIR187" s="312"/>
      <c r="KIS187" s="312"/>
      <c r="KIT187" s="312"/>
      <c r="KIU187" s="312"/>
      <c r="KIV187" s="312"/>
      <c r="KIW187" s="312"/>
      <c r="KIX187" s="312"/>
      <c r="KIY187" s="312"/>
      <c r="KIZ187" s="312"/>
      <c r="KJA187" s="312"/>
      <c r="KJB187" s="312"/>
      <c r="KJC187" s="312"/>
      <c r="KJD187" s="312"/>
      <c r="KJE187" s="312"/>
      <c r="KJF187" s="312"/>
      <c r="KJG187" s="312"/>
      <c r="KJH187" s="312"/>
      <c r="KJI187" s="312"/>
      <c r="KJJ187" s="312"/>
      <c r="KJK187" s="312"/>
      <c r="KJL187" s="312"/>
      <c r="KJM187" s="312"/>
      <c r="KJN187" s="312"/>
      <c r="KJO187" s="312"/>
      <c r="KJP187" s="312"/>
      <c r="KJQ187" s="312"/>
      <c r="KJR187" s="312"/>
      <c r="KJS187" s="312"/>
      <c r="KJT187" s="312"/>
      <c r="KJU187" s="312"/>
      <c r="KJV187" s="312"/>
      <c r="KJW187" s="312"/>
      <c r="KJX187" s="312"/>
      <c r="KJY187" s="312"/>
      <c r="KJZ187" s="312"/>
      <c r="KKA187" s="312"/>
      <c r="KKB187" s="312"/>
      <c r="KKC187" s="312"/>
      <c r="KKD187" s="312"/>
      <c r="KKE187" s="312"/>
      <c r="KKF187" s="312"/>
      <c r="KKG187" s="312"/>
      <c r="KKH187" s="312"/>
      <c r="KKI187" s="312"/>
      <c r="KKJ187" s="312"/>
      <c r="KKK187" s="312"/>
      <c r="KKL187" s="312"/>
      <c r="KKM187" s="312"/>
      <c r="KKN187" s="312"/>
      <c r="KKO187" s="312"/>
      <c r="KKP187" s="312"/>
      <c r="KKQ187" s="312"/>
      <c r="KKR187" s="312"/>
      <c r="KKS187" s="312"/>
      <c r="KKT187" s="312"/>
      <c r="KKU187" s="312"/>
      <c r="KKV187" s="312"/>
      <c r="KKW187" s="312"/>
      <c r="KKX187" s="312"/>
      <c r="KKY187" s="312"/>
      <c r="KKZ187" s="312"/>
      <c r="KLA187" s="312"/>
      <c r="KLB187" s="312"/>
      <c r="KLC187" s="312"/>
      <c r="KLD187" s="312"/>
      <c r="KLE187" s="312"/>
      <c r="KLF187" s="312"/>
      <c r="KLG187" s="312"/>
      <c r="KLH187" s="312"/>
      <c r="KLI187" s="312"/>
      <c r="KLJ187" s="312"/>
      <c r="KLK187" s="312"/>
      <c r="KLL187" s="312"/>
      <c r="KLM187" s="312"/>
      <c r="KLN187" s="312"/>
      <c r="KLO187" s="312"/>
      <c r="KLP187" s="312"/>
      <c r="KLQ187" s="312"/>
      <c r="KLR187" s="312"/>
      <c r="KLS187" s="312"/>
      <c r="KLT187" s="312"/>
      <c r="KLU187" s="312"/>
      <c r="KLV187" s="312"/>
      <c r="KLW187" s="312"/>
      <c r="KLX187" s="312"/>
      <c r="KLY187" s="312"/>
      <c r="KLZ187" s="312"/>
      <c r="KMA187" s="312"/>
      <c r="KMB187" s="312"/>
      <c r="KMC187" s="312"/>
      <c r="KMD187" s="312"/>
      <c r="KME187" s="312"/>
      <c r="KMF187" s="312"/>
      <c r="KMG187" s="312"/>
      <c r="KMH187" s="312"/>
      <c r="KMI187" s="312"/>
      <c r="KMJ187" s="312"/>
      <c r="KMK187" s="312"/>
      <c r="KML187" s="312"/>
      <c r="KMM187" s="312"/>
      <c r="KMN187" s="312"/>
      <c r="KMO187" s="312"/>
      <c r="KMP187" s="312"/>
      <c r="KMQ187" s="312"/>
      <c r="KMR187" s="312"/>
      <c r="KMS187" s="312"/>
      <c r="KMT187" s="312"/>
      <c r="KMU187" s="312"/>
      <c r="KMV187" s="312"/>
      <c r="KMW187" s="312"/>
      <c r="KMX187" s="312"/>
      <c r="KMY187" s="312"/>
      <c r="KMZ187" s="312"/>
      <c r="KNA187" s="312"/>
      <c r="KNB187" s="312"/>
      <c r="KNC187" s="312"/>
      <c r="KND187" s="312"/>
      <c r="KNE187" s="312"/>
      <c r="KNF187" s="312"/>
      <c r="KNG187" s="312"/>
      <c r="KNH187" s="312"/>
      <c r="KNI187" s="312"/>
      <c r="KNJ187" s="312"/>
      <c r="KNK187" s="312"/>
      <c r="KNL187" s="312"/>
      <c r="KNM187" s="312"/>
      <c r="KNN187" s="312"/>
      <c r="KNO187" s="312"/>
      <c r="KNP187" s="312"/>
      <c r="KNQ187" s="312"/>
      <c r="KNR187" s="312"/>
      <c r="KNS187" s="312"/>
      <c r="KNT187" s="312"/>
      <c r="KNU187" s="312"/>
      <c r="KNV187" s="312"/>
      <c r="KNW187" s="312"/>
      <c r="KNX187" s="312"/>
      <c r="KNY187" s="312"/>
      <c r="KNZ187" s="312"/>
      <c r="KOA187" s="312"/>
      <c r="KOB187" s="312"/>
      <c r="KOC187" s="312"/>
      <c r="KOD187" s="312"/>
      <c r="KOE187" s="312"/>
      <c r="KOF187" s="312"/>
      <c r="KOG187" s="312"/>
      <c r="KOH187" s="312"/>
      <c r="KOI187" s="312"/>
      <c r="KOJ187" s="312"/>
      <c r="KOK187" s="312"/>
      <c r="KOL187" s="312"/>
      <c r="KOM187" s="312"/>
      <c r="KON187" s="312"/>
      <c r="KOO187" s="312"/>
      <c r="KOP187" s="312"/>
      <c r="KOQ187" s="312"/>
      <c r="KOR187" s="312"/>
      <c r="KOS187" s="312"/>
      <c r="KOT187" s="312"/>
      <c r="KOU187" s="312"/>
      <c r="KOV187" s="312"/>
      <c r="KOW187" s="312"/>
      <c r="KOX187" s="312"/>
      <c r="KOY187" s="312"/>
      <c r="KOZ187" s="312"/>
      <c r="KPA187" s="312"/>
      <c r="KPB187" s="312"/>
      <c r="KPC187" s="312"/>
      <c r="KPD187" s="312"/>
      <c r="KPE187" s="312"/>
      <c r="KPF187" s="312"/>
      <c r="KPG187" s="312"/>
      <c r="KPH187" s="312"/>
      <c r="KPI187" s="312"/>
      <c r="KPJ187" s="312"/>
      <c r="KPK187" s="312"/>
      <c r="KPL187" s="312"/>
      <c r="KPM187" s="312"/>
      <c r="KPN187" s="312"/>
      <c r="KPO187" s="312"/>
      <c r="KPP187" s="312"/>
      <c r="KPQ187" s="312"/>
      <c r="KPR187" s="312"/>
      <c r="KPS187" s="312"/>
      <c r="KPT187" s="312"/>
      <c r="KPU187" s="312"/>
      <c r="KPV187" s="312"/>
      <c r="KPW187" s="312"/>
      <c r="KPX187" s="312"/>
      <c r="KPY187" s="312"/>
      <c r="KPZ187" s="312"/>
      <c r="KQA187" s="312"/>
      <c r="KQB187" s="312"/>
      <c r="KQC187" s="312"/>
      <c r="KQD187" s="312"/>
      <c r="KQE187" s="312"/>
      <c r="KQF187" s="312"/>
      <c r="KQG187" s="312"/>
      <c r="KQH187" s="312"/>
      <c r="KQI187" s="312"/>
      <c r="KQJ187" s="312"/>
      <c r="KQK187" s="312"/>
      <c r="KQL187" s="312"/>
      <c r="KQM187" s="312"/>
      <c r="KQN187" s="312"/>
      <c r="KQO187" s="312"/>
      <c r="KQP187" s="312"/>
      <c r="KQQ187" s="312"/>
      <c r="KQR187" s="312"/>
      <c r="KQS187" s="312"/>
      <c r="KQT187" s="312"/>
      <c r="KQU187" s="312"/>
      <c r="KQV187" s="312"/>
      <c r="KQW187" s="312"/>
      <c r="KQX187" s="312"/>
      <c r="KQY187" s="312"/>
      <c r="KQZ187" s="312"/>
      <c r="KRA187" s="312"/>
      <c r="KRB187" s="312"/>
      <c r="KRC187" s="312"/>
      <c r="KRD187" s="312"/>
      <c r="KRE187" s="312"/>
      <c r="KRF187" s="312"/>
      <c r="KRG187" s="312"/>
      <c r="KRH187" s="312"/>
      <c r="KRI187" s="312"/>
      <c r="KRJ187" s="312"/>
      <c r="KRK187" s="312"/>
      <c r="KRL187" s="312"/>
      <c r="KRM187" s="312"/>
      <c r="KRN187" s="312"/>
      <c r="KRO187" s="312"/>
      <c r="KRP187" s="312"/>
      <c r="KRQ187" s="312"/>
      <c r="KRR187" s="312"/>
      <c r="KRS187" s="312"/>
      <c r="KRT187" s="312"/>
      <c r="KRU187" s="312"/>
      <c r="KRV187" s="312"/>
      <c r="KRW187" s="312"/>
      <c r="KRX187" s="312"/>
      <c r="KRY187" s="312"/>
      <c r="KRZ187" s="312"/>
      <c r="KSA187" s="312"/>
      <c r="KSB187" s="312"/>
      <c r="KSC187" s="312"/>
      <c r="KSD187" s="312"/>
      <c r="KSE187" s="312"/>
      <c r="KSF187" s="312"/>
      <c r="KSG187" s="312"/>
      <c r="KSH187" s="312"/>
      <c r="KSI187" s="312"/>
      <c r="KSJ187" s="312"/>
      <c r="KSK187" s="312"/>
      <c r="KSL187" s="312"/>
      <c r="KSM187" s="312"/>
      <c r="KSN187" s="312"/>
      <c r="KSO187" s="312"/>
      <c r="KSP187" s="312"/>
      <c r="KSQ187" s="312"/>
      <c r="KSR187" s="312"/>
      <c r="KSS187" s="312"/>
      <c r="KST187" s="312"/>
      <c r="KSU187" s="312"/>
      <c r="KSV187" s="312"/>
      <c r="KSW187" s="312"/>
      <c r="KSX187" s="312"/>
      <c r="KSY187" s="312"/>
      <c r="KSZ187" s="312"/>
      <c r="KTA187" s="312"/>
      <c r="KTB187" s="312"/>
      <c r="KTC187" s="312"/>
      <c r="KTD187" s="312"/>
      <c r="KTE187" s="312"/>
      <c r="KTF187" s="312"/>
      <c r="KTG187" s="312"/>
      <c r="KTH187" s="312"/>
      <c r="KTI187" s="312"/>
      <c r="KTJ187" s="312"/>
      <c r="KTK187" s="312"/>
      <c r="KTL187" s="312"/>
      <c r="KTM187" s="312"/>
      <c r="KTN187" s="312"/>
      <c r="KTO187" s="312"/>
      <c r="KTP187" s="312"/>
      <c r="KTQ187" s="312"/>
      <c r="KTR187" s="312"/>
      <c r="KTS187" s="312"/>
      <c r="KTT187" s="312"/>
      <c r="KTU187" s="312"/>
      <c r="KTV187" s="312"/>
      <c r="KTW187" s="312"/>
      <c r="KTX187" s="312"/>
      <c r="KTY187" s="312"/>
      <c r="KTZ187" s="312"/>
      <c r="KUA187" s="312"/>
      <c r="KUB187" s="312"/>
      <c r="KUC187" s="312"/>
      <c r="KUD187" s="312"/>
      <c r="KUE187" s="312"/>
      <c r="KUF187" s="312"/>
      <c r="KUG187" s="312"/>
      <c r="KUH187" s="312"/>
      <c r="KUI187" s="312"/>
      <c r="KUJ187" s="312"/>
      <c r="KUK187" s="312"/>
      <c r="KUL187" s="312"/>
      <c r="KUM187" s="312"/>
      <c r="KUN187" s="312"/>
      <c r="KUO187" s="312"/>
      <c r="KUP187" s="312"/>
      <c r="KUQ187" s="312"/>
      <c r="KUR187" s="312"/>
      <c r="KUS187" s="312"/>
      <c r="KUT187" s="312"/>
      <c r="KUU187" s="312"/>
      <c r="KUV187" s="312"/>
      <c r="KUW187" s="312"/>
      <c r="KUX187" s="312"/>
      <c r="KUY187" s="312"/>
      <c r="KUZ187" s="312"/>
      <c r="KVA187" s="312"/>
      <c r="KVB187" s="312"/>
      <c r="KVC187" s="312"/>
      <c r="KVD187" s="312"/>
      <c r="KVE187" s="312"/>
      <c r="KVF187" s="312"/>
      <c r="KVG187" s="312"/>
      <c r="KVH187" s="312"/>
      <c r="KVI187" s="312"/>
      <c r="KVJ187" s="312"/>
      <c r="KVK187" s="312"/>
      <c r="KVL187" s="312"/>
      <c r="KVM187" s="312"/>
      <c r="KVN187" s="312"/>
      <c r="KVO187" s="312"/>
      <c r="KVP187" s="312"/>
      <c r="KVQ187" s="312"/>
      <c r="KVR187" s="312"/>
      <c r="KVS187" s="312"/>
      <c r="KVT187" s="312"/>
      <c r="KVU187" s="312"/>
      <c r="KVV187" s="312"/>
      <c r="KVW187" s="312"/>
      <c r="KVX187" s="312"/>
      <c r="KVY187" s="312"/>
      <c r="KVZ187" s="312"/>
      <c r="KWA187" s="312"/>
      <c r="KWB187" s="312"/>
      <c r="KWC187" s="312"/>
      <c r="KWD187" s="312"/>
      <c r="KWE187" s="312"/>
      <c r="KWF187" s="312"/>
      <c r="KWG187" s="312"/>
      <c r="KWH187" s="312"/>
      <c r="KWI187" s="312"/>
      <c r="KWJ187" s="312"/>
      <c r="KWK187" s="312"/>
      <c r="KWL187" s="312"/>
      <c r="KWM187" s="312"/>
      <c r="KWN187" s="312"/>
      <c r="KWO187" s="312"/>
      <c r="KWP187" s="312"/>
      <c r="KWQ187" s="312"/>
      <c r="KWR187" s="312"/>
      <c r="KWS187" s="312"/>
      <c r="KWT187" s="312"/>
      <c r="KWU187" s="312"/>
      <c r="KWV187" s="312"/>
      <c r="KWW187" s="312"/>
      <c r="KWX187" s="312"/>
      <c r="KWY187" s="312"/>
      <c r="KWZ187" s="312"/>
      <c r="KXA187" s="312"/>
      <c r="KXB187" s="312"/>
      <c r="KXC187" s="312"/>
      <c r="KXD187" s="312"/>
      <c r="KXE187" s="312"/>
      <c r="KXF187" s="312"/>
      <c r="KXG187" s="312"/>
      <c r="KXH187" s="312"/>
      <c r="KXI187" s="312"/>
      <c r="KXJ187" s="312"/>
      <c r="KXK187" s="312"/>
      <c r="KXL187" s="312"/>
      <c r="KXM187" s="312"/>
      <c r="KXN187" s="312"/>
      <c r="KXO187" s="312"/>
      <c r="KXP187" s="312"/>
      <c r="KXQ187" s="312"/>
      <c r="KXR187" s="312"/>
      <c r="KXS187" s="312"/>
      <c r="KXT187" s="312"/>
      <c r="KXU187" s="312"/>
      <c r="KXV187" s="312"/>
      <c r="KXW187" s="312"/>
      <c r="KXX187" s="312"/>
      <c r="KXY187" s="312"/>
      <c r="KXZ187" s="312"/>
      <c r="KYA187" s="312"/>
      <c r="KYB187" s="312"/>
      <c r="KYC187" s="312"/>
      <c r="KYD187" s="312"/>
      <c r="KYE187" s="312"/>
      <c r="KYF187" s="312"/>
      <c r="KYG187" s="312"/>
      <c r="KYH187" s="312"/>
      <c r="KYI187" s="312"/>
      <c r="KYJ187" s="312"/>
      <c r="KYK187" s="312"/>
      <c r="KYL187" s="312"/>
      <c r="KYM187" s="312"/>
      <c r="KYN187" s="312"/>
      <c r="KYO187" s="312"/>
      <c r="KYP187" s="312"/>
      <c r="KYQ187" s="312"/>
      <c r="KYR187" s="312"/>
      <c r="KYS187" s="312"/>
      <c r="KYT187" s="312"/>
      <c r="KYU187" s="312"/>
      <c r="KYV187" s="312"/>
      <c r="KYW187" s="312"/>
      <c r="KYX187" s="312"/>
      <c r="KYY187" s="312"/>
      <c r="KYZ187" s="312"/>
      <c r="KZA187" s="312"/>
      <c r="KZB187" s="312"/>
      <c r="KZC187" s="312"/>
      <c r="KZD187" s="312"/>
      <c r="KZE187" s="312"/>
      <c r="KZF187" s="312"/>
      <c r="KZG187" s="312"/>
      <c r="KZH187" s="312"/>
      <c r="KZI187" s="312"/>
      <c r="KZJ187" s="312"/>
      <c r="KZK187" s="312"/>
      <c r="KZL187" s="312"/>
      <c r="KZM187" s="312"/>
      <c r="KZN187" s="312"/>
      <c r="KZO187" s="312"/>
      <c r="KZP187" s="312"/>
      <c r="KZQ187" s="312"/>
      <c r="KZR187" s="312"/>
      <c r="KZS187" s="312"/>
      <c r="KZT187" s="312"/>
      <c r="KZU187" s="312"/>
      <c r="KZV187" s="312"/>
      <c r="KZW187" s="312"/>
      <c r="KZX187" s="312"/>
      <c r="KZY187" s="312"/>
      <c r="KZZ187" s="312"/>
      <c r="LAA187" s="312"/>
      <c r="LAB187" s="312"/>
      <c r="LAC187" s="312"/>
      <c r="LAD187" s="312"/>
      <c r="LAE187" s="312"/>
      <c r="LAF187" s="312"/>
      <c r="LAG187" s="312"/>
      <c r="LAH187" s="312"/>
      <c r="LAI187" s="312"/>
      <c r="LAJ187" s="312"/>
      <c r="LAK187" s="312"/>
      <c r="LAL187" s="312"/>
      <c r="LAM187" s="312"/>
      <c r="LAN187" s="312"/>
      <c r="LAO187" s="312"/>
      <c r="LAP187" s="312"/>
      <c r="LAQ187" s="312"/>
      <c r="LAR187" s="312"/>
      <c r="LAS187" s="312"/>
      <c r="LAT187" s="312"/>
      <c r="LAU187" s="312"/>
      <c r="LAV187" s="312"/>
      <c r="LAW187" s="312"/>
      <c r="LAX187" s="312"/>
      <c r="LAY187" s="312"/>
      <c r="LAZ187" s="312"/>
      <c r="LBA187" s="312"/>
      <c r="LBB187" s="312"/>
      <c r="LBC187" s="312"/>
      <c r="LBD187" s="312"/>
      <c r="LBE187" s="312"/>
      <c r="LBF187" s="312"/>
      <c r="LBG187" s="312"/>
      <c r="LBH187" s="312"/>
      <c r="LBI187" s="312"/>
      <c r="LBJ187" s="312"/>
      <c r="LBK187" s="312"/>
      <c r="LBL187" s="312"/>
      <c r="LBM187" s="312"/>
      <c r="LBN187" s="312"/>
      <c r="LBO187" s="312"/>
      <c r="LBP187" s="312"/>
      <c r="LBQ187" s="312"/>
      <c r="LBR187" s="312"/>
      <c r="LBS187" s="312"/>
      <c r="LBT187" s="312"/>
      <c r="LBU187" s="312"/>
      <c r="LBV187" s="312"/>
      <c r="LBW187" s="312"/>
      <c r="LBX187" s="312"/>
      <c r="LBY187" s="312"/>
      <c r="LBZ187" s="312"/>
      <c r="LCA187" s="312"/>
      <c r="LCB187" s="312"/>
      <c r="LCC187" s="312"/>
      <c r="LCD187" s="312"/>
      <c r="LCE187" s="312"/>
      <c r="LCF187" s="312"/>
      <c r="LCG187" s="312"/>
      <c r="LCH187" s="312"/>
      <c r="LCI187" s="312"/>
      <c r="LCJ187" s="312"/>
      <c r="LCK187" s="312"/>
      <c r="LCL187" s="312"/>
      <c r="LCM187" s="312"/>
      <c r="LCN187" s="312"/>
      <c r="LCO187" s="312"/>
      <c r="LCP187" s="312"/>
      <c r="LCQ187" s="312"/>
      <c r="LCR187" s="312"/>
      <c r="LCS187" s="312"/>
      <c r="LCT187" s="312"/>
      <c r="LCU187" s="312"/>
      <c r="LCV187" s="312"/>
      <c r="LCW187" s="312"/>
      <c r="LCX187" s="312"/>
      <c r="LCY187" s="312"/>
      <c r="LCZ187" s="312"/>
      <c r="LDA187" s="312"/>
      <c r="LDB187" s="312"/>
      <c r="LDC187" s="312"/>
      <c r="LDD187" s="312"/>
      <c r="LDE187" s="312"/>
      <c r="LDF187" s="312"/>
      <c r="LDG187" s="312"/>
      <c r="LDH187" s="312"/>
      <c r="LDI187" s="312"/>
      <c r="LDJ187" s="312"/>
      <c r="LDK187" s="312"/>
      <c r="LDL187" s="312"/>
      <c r="LDM187" s="312"/>
      <c r="LDN187" s="312"/>
      <c r="LDO187" s="312"/>
      <c r="LDP187" s="312"/>
      <c r="LDQ187" s="312"/>
      <c r="LDR187" s="312"/>
      <c r="LDS187" s="312"/>
      <c r="LDT187" s="312"/>
      <c r="LDU187" s="312"/>
      <c r="LDV187" s="312"/>
      <c r="LDW187" s="312"/>
      <c r="LDX187" s="312"/>
      <c r="LDY187" s="312"/>
      <c r="LDZ187" s="312"/>
      <c r="LEA187" s="312"/>
      <c r="LEB187" s="312"/>
      <c r="LEC187" s="312"/>
      <c r="LED187" s="312"/>
      <c r="LEE187" s="312"/>
      <c r="LEF187" s="312"/>
      <c r="LEG187" s="312"/>
      <c r="LEH187" s="312"/>
      <c r="LEI187" s="312"/>
      <c r="LEJ187" s="312"/>
      <c r="LEK187" s="312"/>
      <c r="LEL187" s="312"/>
      <c r="LEM187" s="312"/>
      <c r="LEN187" s="312"/>
      <c r="LEO187" s="312"/>
      <c r="LEP187" s="312"/>
      <c r="LEQ187" s="312"/>
      <c r="LER187" s="312"/>
      <c r="LES187" s="312"/>
      <c r="LET187" s="312"/>
      <c r="LEU187" s="312"/>
      <c r="LEV187" s="312"/>
      <c r="LEW187" s="312"/>
      <c r="LEX187" s="312"/>
      <c r="LEY187" s="312"/>
      <c r="LEZ187" s="312"/>
      <c r="LFA187" s="312"/>
      <c r="LFB187" s="312"/>
      <c r="LFC187" s="312"/>
      <c r="LFD187" s="312"/>
      <c r="LFE187" s="312"/>
      <c r="LFF187" s="312"/>
      <c r="LFG187" s="312"/>
      <c r="LFH187" s="312"/>
      <c r="LFI187" s="312"/>
      <c r="LFJ187" s="312"/>
      <c r="LFK187" s="312"/>
      <c r="LFL187" s="312"/>
      <c r="LFM187" s="312"/>
      <c r="LFN187" s="312"/>
      <c r="LFO187" s="312"/>
      <c r="LFP187" s="312"/>
      <c r="LFQ187" s="312"/>
      <c r="LFR187" s="312"/>
      <c r="LFS187" s="312"/>
      <c r="LFT187" s="312"/>
      <c r="LFU187" s="312"/>
      <c r="LFV187" s="312"/>
      <c r="LFW187" s="312"/>
      <c r="LFX187" s="312"/>
      <c r="LFY187" s="312"/>
      <c r="LFZ187" s="312"/>
      <c r="LGA187" s="312"/>
      <c r="LGB187" s="312"/>
      <c r="LGC187" s="312"/>
      <c r="LGD187" s="312"/>
      <c r="LGE187" s="312"/>
      <c r="LGF187" s="312"/>
      <c r="LGG187" s="312"/>
      <c r="LGH187" s="312"/>
      <c r="LGI187" s="312"/>
      <c r="LGJ187" s="312"/>
      <c r="LGK187" s="312"/>
      <c r="LGL187" s="312"/>
      <c r="LGM187" s="312"/>
      <c r="LGN187" s="312"/>
      <c r="LGO187" s="312"/>
      <c r="LGP187" s="312"/>
      <c r="LGQ187" s="312"/>
      <c r="LGR187" s="312"/>
      <c r="LGS187" s="312"/>
      <c r="LGT187" s="312"/>
      <c r="LGU187" s="312"/>
      <c r="LGV187" s="312"/>
      <c r="LGW187" s="312"/>
      <c r="LGX187" s="312"/>
      <c r="LGY187" s="312"/>
      <c r="LGZ187" s="312"/>
      <c r="LHA187" s="312"/>
      <c r="LHB187" s="312"/>
      <c r="LHC187" s="312"/>
      <c r="LHD187" s="312"/>
      <c r="LHE187" s="312"/>
      <c r="LHF187" s="312"/>
      <c r="LHG187" s="312"/>
      <c r="LHH187" s="312"/>
      <c r="LHI187" s="312"/>
      <c r="LHJ187" s="312"/>
      <c r="LHK187" s="312"/>
      <c r="LHL187" s="312"/>
      <c r="LHM187" s="312"/>
      <c r="LHN187" s="312"/>
      <c r="LHO187" s="312"/>
      <c r="LHP187" s="312"/>
      <c r="LHQ187" s="312"/>
      <c r="LHR187" s="312"/>
      <c r="LHS187" s="312"/>
      <c r="LHT187" s="312"/>
      <c r="LHU187" s="312"/>
      <c r="LHV187" s="312"/>
      <c r="LHW187" s="312"/>
      <c r="LHX187" s="312"/>
      <c r="LHY187" s="312"/>
      <c r="LHZ187" s="312"/>
      <c r="LIA187" s="312"/>
      <c r="LIB187" s="312"/>
      <c r="LIC187" s="312"/>
      <c r="LID187" s="312"/>
      <c r="LIE187" s="312"/>
      <c r="LIF187" s="312"/>
      <c r="LIG187" s="312"/>
      <c r="LIH187" s="312"/>
      <c r="LII187" s="312"/>
      <c r="LIJ187" s="312"/>
      <c r="LIK187" s="312"/>
      <c r="LIL187" s="312"/>
      <c r="LIM187" s="312"/>
      <c r="LIN187" s="312"/>
      <c r="LIO187" s="312"/>
      <c r="LIP187" s="312"/>
      <c r="LIQ187" s="312"/>
      <c r="LIR187" s="312"/>
      <c r="LIS187" s="312"/>
      <c r="LIT187" s="312"/>
      <c r="LIU187" s="312"/>
      <c r="LIV187" s="312"/>
      <c r="LIW187" s="312"/>
      <c r="LIX187" s="312"/>
      <c r="LIY187" s="312"/>
      <c r="LIZ187" s="312"/>
      <c r="LJA187" s="312"/>
      <c r="LJB187" s="312"/>
      <c r="LJC187" s="312"/>
      <c r="LJD187" s="312"/>
      <c r="LJE187" s="312"/>
      <c r="LJF187" s="312"/>
      <c r="LJG187" s="312"/>
      <c r="LJH187" s="312"/>
      <c r="LJI187" s="312"/>
      <c r="LJJ187" s="312"/>
      <c r="LJK187" s="312"/>
      <c r="LJL187" s="312"/>
      <c r="LJM187" s="312"/>
      <c r="LJN187" s="312"/>
      <c r="LJO187" s="312"/>
      <c r="LJP187" s="312"/>
      <c r="LJQ187" s="312"/>
      <c r="LJR187" s="312"/>
      <c r="LJS187" s="312"/>
      <c r="LJT187" s="312"/>
      <c r="LJU187" s="312"/>
      <c r="LJV187" s="312"/>
      <c r="LJW187" s="312"/>
      <c r="LJX187" s="312"/>
      <c r="LJY187" s="312"/>
      <c r="LJZ187" s="312"/>
      <c r="LKA187" s="312"/>
      <c r="LKB187" s="312"/>
      <c r="LKC187" s="312"/>
      <c r="LKD187" s="312"/>
      <c r="LKE187" s="312"/>
      <c r="LKF187" s="312"/>
      <c r="LKG187" s="312"/>
      <c r="LKH187" s="312"/>
      <c r="LKI187" s="312"/>
      <c r="LKJ187" s="312"/>
      <c r="LKK187" s="312"/>
      <c r="LKL187" s="312"/>
      <c r="LKM187" s="312"/>
      <c r="LKN187" s="312"/>
      <c r="LKO187" s="312"/>
      <c r="LKP187" s="312"/>
      <c r="LKQ187" s="312"/>
      <c r="LKR187" s="312"/>
      <c r="LKS187" s="312"/>
      <c r="LKT187" s="312"/>
      <c r="LKU187" s="312"/>
      <c r="LKV187" s="312"/>
      <c r="LKW187" s="312"/>
      <c r="LKX187" s="312"/>
      <c r="LKY187" s="312"/>
      <c r="LKZ187" s="312"/>
      <c r="LLA187" s="312"/>
      <c r="LLB187" s="312"/>
      <c r="LLC187" s="312"/>
      <c r="LLD187" s="312"/>
      <c r="LLE187" s="312"/>
      <c r="LLF187" s="312"/>
      <c r="LLG187" s="312"/>
      <c r="LLH187" s="312"/>
      <c r="LLI187" s="312"/>
      <c r="LLJ187" s="312"/>
      <c r="LLK187" s="312"/>
      <c r="LLL187" s="312"/>
      <c r="LLM187" s="312"/>
      <c r="LLN187" s="312"/>
      <c r="LLO187" s="312"/>
      <c r="LLP187" s="312"/>
      <c r="LLQ187" s="312"/>
      <c r="LLR187" s="312"/>
      <c r="LLS187" s="312"/>
      <c r="LLT187" s="312"/>
      <c r="LLU187" s="312"/>
      <c r="LLV187" s="312"/>
      <c r="LLW187" s="312"/>
      <c r="LLX187" s="312"/>
      <c r="LLY187" s="312"/>
      <c r="LLZ187" s="312"/>
      <c r="LMA187" s="312"/>
      <c r="LMB187" s="312"/>
      <c r="LMC187" s="312"/>
      <c r="LMD187" s="312"/>
      <c r="LME187" s="312"/>
      <c r="LMF187" s="312"/>
      <c r="LMG187" s="312"/>
      <c r="LMH187" s="312"/>
      <c r="LMI187" s="312"/>
      <c r="LMJ187" s="312"/>
      <c r="LMK187" s="312"/>
      <c r="LML187" s="312"/>
      <c r="LMM187" s="312"/>
      <c r="LMN187" s="312"/>
      <c r="LMO187" s="312"/>
      <c r="LMP187" s="312"/>
      <c r="LMQ187" s="312"/>
      <c r="LMR187" s="312"/>
      <c r="LMS187" s="312"/>
      <c r="LMT187" s="312"/>
      <c r="LMU187" s="312"/>
      <c r="LMV187" s="312"/>
      <c r="LMW187" s="312"/>
      <c r="LMX187" s="312"/>
      <c r="LMY187" s="312"/>
      <c r="LMZ187" s="312"/>
      <c r="LNA187" s="312"/>
      <c r="LNB187" s="312"/>
      <c r="LNC187" s="312"/>
      <c r="LND187" s="312"/>
      <c r="LNE187" s="312"/>
      <c r="LNF187" s="312"/>
      <c r="LNG187" s="312"/>
      <c r="LNH187" s="312"/>
      <c r="LNI187" s="312"/>
      <c r="LNJ187" s="312"/>
      <c r="LNK187" s="312"/>
      <c r="LNL187" s="312"/>
      <c r="LNM187" s="312"/>
      <c r="LNN187" s="312"/>
      <c r="LNO187" s="312"/>
      <c r="LNP187" s="312"/>
      <c r="LNQ187" s="312"/>
      <c r="LNR187" s="312"/>
      <c r="LNS187" s="312"/>
      <c r="LNT187" s="312"/>
      <c r="LNU187" s="312"/>
      <c r="LNV187" s="312"/>
      <c r="LNW187" s="312"/>
      <c r="LNX187" s="312"/>
      <c r="LNY187" s="312"/>
      <c r="LNZ187" s="312"/>
      <c r="LOA187" s="312"/>
      <c r="LOB187" s="312"/>
      <c r="LOC187" s="312"/>
      <c r="LOD187" s="312"/>
      <c r="LOE187" s="312"/>
      <c r="LOF187" s="312"/>
      <c r="LOG187" s="312"/>
      <c r="LOH187" s="312"/>
      <c r="LOI187" s="312"/>
      <c r="LOJ187" s="312"/>
      <c r="LOK187" s="312"/>
      <c r="LOL187" s="312"/>
      <c r="LOM187" s="312"/>
      <c r="LON187" s="312"/>
      <c r="LOO187" s="312"/>
      <c r="LOP187" s="312"/>
      <c r="LOQ187" s="312"/>
      <c r="LOR187" s="312"/>
      <c r="LOS187" s="312"/>
      <c r="LOT187" s="312"/>
      <c r="LOU187" s="312"/>
      <c r="LOV187" s="312"/>
      <c r="LOW187" s="312"/>
      <c r="LOX187" s="312"/>
      <c r="LOY187" s="312"/>
      <c r="LOZ187" s="312"/>
      <c r="LPA187" s="312"/>
      <c r="LPB187" s="312"/>
      <c r="LPC187" s="312"/>
      <c r="LPD187" s="312"/>
      <c r="LPE187" s="312"/>
      <c r="LPF187" s="312"/>
      <c r="LPG187" s="312"/>
      <c r="LPH187" s="312"/>
      <c r="LPI187" s="312"/>
      <c r="LPJ187" s="312"/>
      <c r="LPK187" s="312"/>
      <c r="LPL187" s="312"/>
      <c r="LPM187" s="312"/>
      <c r="LPN187" s="312"/>
      <c r="LPO187" s="312"/>
      <c r="LPP187" s="312"/>
      <c r="LPQ187" s="312"/>
      <c r="LPR187" s="312"/>
      <c r="LPS187" s="312"/>
      <c r="LPT187" s="312"/>
      <c r="LPU187" s="312"/>
      <c r="LPV187" s="312"/>
      <c r="LPW187" s="312"/>
      <c r="LPX187" s="312"/>
      <c r="LPY187" s="312"/>
      <c r="LPZ187" s="312"/>
      <c r="LQA187" s="312"/>
      <c r="LQB187" s="312"/>
      <c r="LQC187" s="312"/>
      <c r="LQD187" s="312"/>
      <c r="LQE187" s="312"/>
      <c r="LQF187" s="312"/>
      <c r="LQG187" s="312"/>
      <c r="LQH187" s="312"/>
      <c r="LQI187" s="312"/>
      <c r="LQJ187" s="312"/>
      <c r="LQK187" s="312"/>
      <c r="LQL187" s="312"/>
      <c r="LQM187" s="312"/>
      <c r="LQN187" s="312"/>
      <c r="LQO187" s="312"/>
      <c r="LQP187" s="312"/>
      <c r="LQQ187" s="312"/>
      <c r="LQR187" s="312"/>
      <c r="LQS187" s="312"/>
      <c r="LQT187" s="312"/>
      <c r="LQU187" s="312"/>
      <c r="LQV187" s="312"/>
      <c r="LQW187" s="312"/>
      <c r="LQX187" s="312"/>
      <c r="LQY187" s="312"/>
      <c r="LQZ187" s="312"/>
      <c r="LRA187" s="312"/>
      <c r="LRB187" s="312"/>
      <c r="LRC187" s="312"/>
      <c r="LRD187" s="312"/>
      <c r="LRE187" s="312"/>
      <c r="LRF187" s="312"/>
      <c r="LRG187" s="312"/>
      <c r="LRH187" s="312"/>
      <c r="LRI187" s="312"/>
      <c r="LRJ187" s="312"/>
      <c r="LRK187" s="312"/>
      <c r="LRL187" s="312"/>
      <c r="LRM187" s="312"/>
      <c r="LRN187" s="312"/>
      <c r="LRO187" s="312"/>
      <c r="LRP187" s="312"/>
      <c r="LRQ187" s="312"/>
      <c r="LRR187" s="312"/>
      <c r="LRS187" s="312"/>
      <c r="LRT187" s="312"/>
      <c r="LRU187" s="312"/>
      <c r="LRV187" s="312"/>
      <c r="LRW187" s="312"/>
      <c r="LRX187" s="312"/>
      <c r="LRY187" s="312"/>
      <c r="LRZ187" s="312"/>
      <c r="LSA187" s="312"/>
      <c r="LSB187" s="312"/>
      <c r="LSC187" s="312"/>
      <c r="LSD187" s="312"/>
      <c r="LSE187" s="312"/>
      <c r="LSF187" s="312"/>
      <c r="LSG187" s="312"/>
      <c r="LSH187" s="312"/>
      <c r="LSI187" s="312"/>
      <c r="LSJ187" s="312"/>
      <c r="LSK187" s="312"/>
      <c r="LSL187" s="312"/>
      <c r="LSM187" s="312"/>
      <c r="LSN187" s="312"/>
      <c r="LSO187" s="312"/>
      <c r="LSP187" s="312"/>
      <c r="LSQ187" s="312"/>
      <c r="LSR187" s="312"/>
      <c r="LSS187" s="312"/>
      <c r="LST187" s="312"/>
      <c r="LSU187" s="312"/>
      <c r="LSV187" s="312"/>
      <c r="LSW187" s="312"/>
      <c r="LSX187" s="312"/>
      <c r="LSY187" s="312"/>
      <c r="LSZ187" s="312"/>
      <c r="LTA187" s="312"/>
      <c r="LTB187" s="312"/>
      <c r="LTC187" s="312"/>
      <c r="LTD187" s="312"/>
      <c r="LTE187" s="312"/>
      <c r="LTF187" s="312"/>
      <c r="LTG187" s="312"/>
      <c r="LTH187" s="312"/>
      <c r="LTI187" s="312"/>
      <c r="LTJ187" s="312"/>
      <c r="LTK187" s="312"/>
      <c r="LTL187" s="312"/>
      <c r="LTM187" s="312"/>
      <c r="LTN187" s="312"/>
      <c r="LTO187" s="312"/>
      <c r="LTP187" s="312"/>
      <c r="LTQ187" s="312"/>
      <c r="LTR187" s="312"/>
      <c r="LTS187" s="312"/>
      <c r="LTT187" s="312"/>
      <c r="LTU187" s="312"/>
      <c r="LTV187" s="312"/>
      <c r="LTW187" s="312"/>
      <c r="LTX187" s="312"/>
      <c r="LTY187" s="312"/>
      <c r="LTZ187" s="312"/>
      <c r="LUA187" s="312"/>
      <c r="LUB187" s="312"/>
      <c r="LUC187" s="312"/>
      <c r="LUD187" s="312"/>
      <c r="LUE187" s="312"/>
      <c r="LUF187" s="312"/>
      <c r="LUG187" s="312"/>
      <c r="LUH187" s="312"/>
      <c r="LUI187" s="312"/>
      <c r="LUJ187" s="312"/>
      <c r="LUK187" s="312"/>
      <c r="LUL187" s="312"/>
      <c r="LUM187" s="312"/>
      <c r="LUN187" s="312"/>
      <c r="LUO187" s="312"/>
      <c r="LUP187" s="312"/>
      <c r="LUQ187" s="312"/>
      <c r="LUR187" s="312"/>
      <c r="LUS187" s="312"/>
      <c r="LUT187" s="312"/>
      <c r="LUU187" s="312"/>
      <c r="LUV187" s="312"/>
      <c r="LUW187" s="312"/>
      <c r="LUX187" s="312"/>
      <c r="LUY187" s="312"/>
      <c r="LUZ187" s="312"/>
      <c r="LVA187" s="312"/>
      <c r="LVB187" s="312"/>
      <c r="LVC187" s="312"/>
      <c r="LVD187" s="312"/>
      <c r="LVE187" s="312"/>
      <c r="LVF187" s="312"/>
      <c r="LVG187" s="312"/>
      <c r="LVH187" s="312"/>
      <c r="LVI187" s="312"/>
      <c r="LVJ187" s="312"/>
      <c r="LVK187" s="312"/>
      <c r="LVL187" s="312"/>
      <c r="LVM187" s="312"/>
      <c r="LVN187" s="312"/>
      <c r="LVO187" s="312"/>
      <c r="LVP187" s="312"/>
      <c r="LVQ187" s="312"/>
      <c r="LVR187" s="312"/>
      <c r="LVS187" s="312"/>
      <c r="LVT187" s="312"/>
      <c r="LVU187" s="312"/>
      <c r="LVV187" s="312"/>
      <c r="LVW187" s="312"/>
      <c r="LVX187" s="312"/>
      <c r="LVY187" s="312"/>
      <c r="LVZ187" s="312"/>
      <c r="LWA187" s="312"/>
      <c r="LWB187" s="312"/>
      <c r="LWC187" s="312"/>
      <c r="LWD187" s="312"/>
      <c r="LWE187" s="312"/>
      <c r="LWF187" s="312"/>
      <c r="LWG187" s="312"/>
      <c r="LWH187" s="312"/>
      <c r="LWI187" s="312"/>
      <c r="LWJ187" s="312"/>
      <c r="LWK187" s="312"/>
      <c r="LWL187" s="312"/>
      <c r="LWM187" s="312"/>
      <c r="LWN187" s="312"/>
      <c r="LWO187" s="312"/>
      <c r="LWP187" s="312"/>
      <c r="LWQ187" s="312"/>
      <c r="LWR187" s="312"/>
      <c r="LWS187" s="312"/>
      <c r="LWT187" s="312"/>
      <c r="LWU187" s="312"/>
      <c r="LWV187" s="312"/>
      <c r="LWW187" s="312"/>
      <c r="LWX187" s="312"/>
      <c r="LWY187" s="312"/>
      <c r="LWZ187" s="312"/>
      <c r="LXA187" s="312"/>
      <c r="LXB187" s="312"/>
      <c r="LXC187" s="312"/>
      <c r="LXD187" s="312"/>
      <c r="LXE187" s="312"/>
      <c r="LXF187" s="312"/>
      <c r="LXG187" s="312"/>
      <c r="LXH187" s="312"/>
      <c r="LXI187" s="312"/>
      <c r="LXJ187" s="312"/>
      <c r="LXK187" s="312"/>
      <c r="LXL187" s="312"/>
      <c r="LXM187" s="312"/>
      <c r="LXN187" s="312"/>
      <c r="LXO187" s="312"/>
      <c r="LXP187" s="312"/>
      <c r="LXQ187" s="312"/>
      <c r="LXR187" s="312"/>
      <c r="LXS187" s="312"/>
      <c r="LXT187" s="312"/>
      <c r="LXU187" s="312"/>
      <c r="LXV187" s="312"/>
      <c r="LXW187" s="312"/>
      <c r="LXX187" s="312"/>
      <c r="LXY187" s="312"/>
      <c r="LXZ187" s="312"/>
      <c r="LYA187" s="312"/>
      <c r="LYB187" s="312"/>
      <c r="LYC187" s="312"/>
      <c r="LYD187" s="312"/>
      <c r="LYE187" s="312"/>
      <c r="LYF187" s="312"/>
      <c r="LYG187" s="312"/>
      <c r="LYH187" s="312"/>
      <c r="LYI187" s="312"/>
      <c r="LYJ187" s="312"/>
      <c r="LYK187" s="312"/>
      <c r="LYL187" s="312"/>
      <c r="LYM187" s="312"/>
      <c r="LYN187" s="312"/>
      <c r="LYO187" s="312"/>
      <c r="LYP187" s="312"/>
      <c r="LYQ187" s="312"/>
      <c r="LYR187" s="312"/>
      <c r="LYS187" s="312"/>
      <c r="LYT187" s="312"/>
      <c r="LYU187" s="312"/>
      <c r="LYV187" s="312"/>
      <c r="LYW187" s="312"/>
      <c r="LYX187" s="312"/>
      <c r="LYY187" s="312"/>
      <c r="LYZ187" s="312"/>
      <c r="LZA187" s="312"/>
      <c r="LZB187" s="312"/>
      <c r="LZC187" s="312"/>
      <c r="LZD187" s="312"/>
      <c r="LZE187" s="312"/>
      <c r="LZF187" s="312"/>
      <c r="LZG187" s="312"/>
      <c r="LZH187" s="312"/>
      <c r="LZI187" s="312"/>
      <c r="LZJ187" s="312"/>
      <c r="LZK187" s="312"/>
      <c r="LZL187" s="312"/>
      <c r="LZM187" s="312"/>
      <c r="LZN187" s="312"/>
      <c r="LZO187" s="312"/>
      <c r="LZP187" s="312"/>
      <c r="LZQ187" s="312"/>
      <c r="LZR187" s="312"/>
      <c r="LZS187" s="312"/>
      <c r="LZT187" s="312"/>
      <c r="LZU187" s="312"/>
      <c r="LZV187" s="312"/>
      <c r="LZW187" s="312"/>
      <c r="LZX187" s="312"/>
      <c r="LZY187" s="312"/>
      <c r="LZZ187" s="312"/>
      <c r="MAA187" s="312"/>
      <c r="MAB187" s="312"/>
      <c r="MAC187" s="312"/>
      <c r="MAD187" s="312"/>
      <c r="MAE187" s="312"/>
      <c r="MAF187" s="312"/>
      <c r="MAG187" s="312"/>
      <c r="MAH187" s="312"/>
      <c r="MAI187" s="312"/>
      <c r="MAJ187" s="312"/>
      <c r="MAK187" s="312"/>
      <c r="MAL187" s="312"/>
      <c r="MAM187" s="312"/>
      <c r="MAN187" s="312"/>
      <c r="MAO187" s="312"/>
      <c r="MAP187" s="312"/>
      <c r="MAQ187" s="312"/>
      <c r="MAR187" s="312"/>
      <c r="MAS187" s="312"/>
      <c r="MAT187" s="312"/>
      <c r="MAU187" s="312"/>
      <c r="MAV187" s="312"/>
      <c r="MAW187" s="312"/>
      <c r="MAX187" s="312"/>
      <c r="MAY187" s="312"/>
      <c r="MAZ187" s="312"/>
      <c r="MBA187" s="312"/>
      <c r="MBB187" s="312"/>
      <c r="MBC187" s="312"/>
      <c r="MBD187" s="312"/>
      <c r="MBE187" s="312"/>
      <c r="MBF187" s="312"/>
      <c r="MBG187" s="312"/>
      <c r="MBH187" s="312"/>
      <c r="MBI187" s="312"/>
      <c r="MBJ187" s="312"/>
      <c r="MBK187" s="312"/>
      <c r="MBL187" s="312"/>
      <c r="MBM187" s="312"/>
      <c r="MBN187" s="312"/>
      <c r="MBO187" s="312"/>
      <c r="MBP187" s="312"/>
      <c r="MBQ187" s="312"/>
      <c r="MBR187" s="312"/>
      <c r="MBS187" s="312"/>
      <c r="MBT187" s="312"/>
      <c r="MBU187" s="312"/>
      <c r="MBV187" s="312"/>
      <c r="MBW187" s="312"/>
      <c r="MBX187" s="312"/>
      <c r="MBY187" s="312"/>
      <c r="MBZ187" s="312"/>
      <c r="MCA187" s="312"/>
      <c r="MCB187" s="312"/>
      <c r="MCC187" s="312"/>
      <c r="MCD187" s="312"/>
      <c r="MCE187" s="312"/>
      <c r="MCF187" s="312"/>
      <c r="MCG187" s="312"/>
      <c r="MCH187" s="312"/>
      <c r="MCI187" s="312"/>
      <c r="MCJ187" s="312"/>
      <c r="MCK187" s="312"/>
      <c r="MCL187" s="312"/>
      <c r="MCM187" s="312"/>
      <c r="MCN187" s="312"/>
      <c r="MCO187" s="312"/>
      <c r="MCP187" s="312"/>
      <c r="MCQ187" s="312"/>
      <c r="MCR187" s="312"/>
      <c r="MCS187" s="312"/>
      <c r="MCT187" s="312"/>
      <c r="MCU187" s="312"/>
      <c r="MCV187" s="312"/>
      <c r="MCW187" s="312"/>
      <c r="MCX187" s="312"/>
      <c r="MCY187" s="312"/>
      <c r="MCZ187" s="312"/>
      <c r="MDA187" s="312"/>
      <c r="MDB187" s="312"/>
      <c r="MDC187" s="312"/>
      <c r="MDD187" s="312"/>
      <c r="MDE187" s="312"/>
      <c r="MDF187" s="312"/>
      <c r="MDG187" s="312"/>
      <c r="MDH187" s="312"/>
      <c r="MDI187" s="312"/>
      <c r="MDJ187" s="312"/>
      <c r="MDK187" s="312"/>
      <c r="MDL187" s="312"/>
      <c r="MDM187" s="312"/>
      <c r="MDN187" s="312"/>
      <c r="MDO187" s="312"/>
      <c r="MDP187" s="312"/>
      <c r="MDQ187" s="312"/>
      <c r="MDR187" s="312"/>
      <c r="MDS187" s="312"/>
      <c r="MDT187" s="312"/>
      <c r="MDU187" s="312"/>
      <c r="MDV187" s="312"/>
      <c r="MDW187" s="312"/>
      <c r="MDX187" s="312"/>
      <c r="MDY187" s="312"/>
      <c r="MDZ187" s="312"/>
      <c r="MEA187" s="312"/>
      <c r="MEB187" s="312"/>
      <c r="MEC187" s="312"/>
      <c r="MED187" s="312"/>
      <c r="MEE187" s="312"/>
      <c r="MEF187" s="312"/>
      <c r="MEG187" s="312"/>
      <c r="MEH187" s="312"/>
      <c r="MEI187" s="312"/>
      <c r="MEJ187" s="312"/>
      <c r="MEK187" s="312"/>
      <c r="MEL187" s="312"/>
      <c r="MEM187" s="312"/>
      <c r="MEN187" s="312"/>
      <c r="MEO187" s="312"/>
      <c r="MEP187" s="312"/>
      <c r="MEQ187" s="312"/>
      <c r="MER187" s="312"/>
      <c r="MES187" s="312"/>
      <c r="MET187" s="312"/>
      <c r="MEU187" s="312"/>
      <c r="MEV187" s="312"/>
      <c r="MEW187" s="312"/>
      <c r="MEX187" s="312"/>
      <c r="MEY187" s="312"/>
      <c r="MEZ187" s="312"/>
      <c r="MFA187" s="312"/>
      <c r="MFB187" s="312"/>
      <c r="MFC187" s="312"/>
      <c r="MFD187" s="312"/>
      <c r="MFE187" s="312"/>
      <c r="MFF187" s="312"/>
      <c r="MFG187" s="312"/>
      <c r="MFH187" s="312"/>
      <c r="MFI187" s="312"/>
      <c r="MFJ187" s="312"/>
      <c r="MFK187" s="312"/>
      <c r="MFL187" s="312"/>
      <c r="MFM187" s="312"/>
      <c r="MFN187" s="312"/>
      <c r="MFO187" s="312"/>
      <c r="MFP187" s="312"/>
      <c r="MFQ187" s="312"/>
      <c r="MFR187" s="312"/>
      <c r="MFS187" s="312"/>
      <c r="MFT187" s="312"/>
      <c r="MFU187" s="312"/>
      <c r="MFV187" s="312"/>
      <c r="MFW187" s="312"/>
      <c r="MFX187" s="312"/>
      <c r="MFY187" s="312"/>
      <c r="MFZ187" s="312"/>
      <c r="MGA187" s="312"/>
      <c r="MGB187" s="312"/>
      <c r="MGC187" s="312"/>
      <c r="MGD187" s="312"/>
      <c r="MGE187" s="312"/>
      <c r="MGF187" s="312"/>
      <c r="MGG187" s="312"/>
      <c r="MGH187" s="312"/>
      <c r="MGI187" s="312"/>
      <c r="MGJ187" s="312"/>
      <c r="MGK187" s="312"/>
      <c r="MGL187" s="312"/>
      <c r="MGM187" s="312"/>
      <c r="MGN187" s="312"/>
      <c r="MGO187" s="312"/>
      <c r="MGP187" s="312"/>
      <c r="MGQ187" s="312"/>
      <c r="MGR187" s="312"/>
      <c r="MGS187" s="312"/>
      <c r="MGT187" s="312"/>
      <c r="MGU187" s="312"/>
      <c r="MGV187" s="312"/>
      <c r="MGW187" s="312"/>
      <c r="MGX187" s="312"/>
      <c r="MGY187" s="312"/>
      <c r="MGZ187" s="312"/>
      <c r="MHA187" s="312"/>
      <c r="MHB187" s="312"/>
      <c r="MHC187" s="312"/>
      <c r="MHD187" s="312"/>
      <c r="MHE187" s="312"/>
      <c r="MHF187" s="312"/>
      <c r="MHG187" s="312"/>
      <c r="MHH187" s="312"/>
      <c r="MHI187" s="312"/>
      <c r="MHJ187" s="312"/>
      <c r="MHK187" s="312"/>
      <c r="MHL187" s="312"/>
      <c r="MHM187" s="312"/>
      <c r="MHN187" s="312"/>
      <c r="MHO187" s="312"/>
      <c r="MHP187" s="312"/>
      <c r="MHQ187" s="312"/>
      <c r="MHR187" s="312"/>
      <c r="MHS187" s="312"/>
      <c r="MHT187" s="312"/>
      <c r="MHU187" s="312"/>
      <c r="MHV187" s="312"/>
      <c r="MHW187" s="312"/>
      <c r="MHX187" s="312"/>
      <c r="MHY187" s="312"/>
      <c r="MHZ187" s="312"/>
      <c r="MIA187" s="312"/>
      <c r="MIB187" s="312"/>
      <c r="MIC187" s="312"/>
      <c r="MID187" s="312"/>
      <c r="MIE187" s="312"/>
      <c r="MIF187" s="312"/>
      <c r="MIG187" s="312"/>
      <c r="MIH187" s="312"/>
      <c r="MII187" s="312"/>
      <c r="MIJ187" s="312"/>
      <c r="MIK187" s="312"/>
      <c r="MIL187" s="312"/>
      <c r="MIM187" s="312"/>
      <c r="MIN187" s="312"/>
      <c r="MIO187" s="312"/>
      <c r="MIP187" s="312"/>
      <c r="MIQ187" s="312"/>
      <c r="MIR187" s="312"/>
      <c r="MIS187" s="312"/>
      <c r="MIT187" s="312"/>
      <c r="MIU187" s="312"/>
      <c r="MIV187" s="312"/>
      <c r="MIW187" s="312"/>
      <c r="MIX187" s="312"/>
      <c r="MIY187" s="312"/>
      <c r="MIZ187" s="312"/>
      <c r="MJA187" s="312"/>
      <c r="MJB187" s="312"/>
      <c r="MJC187" s="312"/>
      <c r="MJD187" s="312"/>
      <c r="MJE187" s="312"/>
      <c r="MJF187" s="312"/>
      <c r="MJG187" s="312"/>
      <c r="MJH187" s="312"/>
      <c r="MJI187" s="312"/>
      <c r="MJJ187" s="312"/>
      <c r="MJK187" s="312"/>
      <c r="MJL187" s="312"/>
      <c r="MJM187" s="312"/>
      <c r="MJN187" s="312"/>
      <c r="MJO187" s="312"/>
      <c r="MJP187" s="312"/>
      <c r="MJQ187" s="312"/>
      <c r="MJR187" s="312"/>
      <c r="MJS187" s="312"/>
      <c r="MJT187" s="312"/>
      <c r="MJU187" s="312"/>
      <c r="MJV187" s="312"/>
      <c r="MJW187" s="312"/>
      <c r="MJX187" s="312"/>
      <c r="MJY187" s="312"/>
      <c r="MJZ187" s="312"/>
      <c r="MKA187" s="312"/>
      <c r="MKB187" s="312"/>
      <c r="MKC187" s="312"/>
      <c r="MKD187" s="312"/>
      <c r="MKE187" s="312"/>
      <c r="MKF187" s="312"/>
      <c r="MKG187" s="312"/>
      <c r="MKH187" s="312"/>
      <c r="MKI187" s="312"/>
      <c r="MKJ187" s="312"/>
      <c r="MKK187" s="312"/>
      <c r="MKL187" s="312"/>
      <c r="MKM187" s="312"/>
      <c r="MKN187" s="312"/>
      <c r="MKO187" s="312"/>
      <c r="MKP187" s="312"/>
      <c r="MKQ187" s="312"/>
      <c r="MKR187" s="312"/>
      <c r="MKS187" s="312"/>
      <c r="MKT187" s="312"/>
      <c r="MKU187" s="312"/>
      <c r="MKV187" s="312"/>
      <c r="MKW187" s="312"/>
      <c r="MKX187" s="312"/>
      <c r="MKY187" s="312"/>
      <c r="MKZ187" s="312"/>
      <c r="MLA187" s="312"/>
      <c r="MLB187" s="312"/>
      <c r="MLC187" s="312"/>
      <c r="MLD187" s="312"/>
      <c r="MLE187" s="312"/>
      <c r="MLF187" s="312"/>
      <c r="MLG187" s="312"/>
      <c r="MLH187" s="312"/>
      <c r="MLI187" s="312"/>
      <c r="MLJ187" s="312"/>
      <c r="MLK187" s="312"/>
      <c r="MLL187" s="312"/>
      <c r="MLM187" s="312"/>
      <c r="MLN187" s="312"/>
      <c r="MLO187" s="312"/>
      <c r="MLP187" s="312"/>
      <c r="MLQ187" s="312"/>
      <c r="MLR187" s="312"/>
      <c r="MLS187" s="312"/>
      <c r="MLT187" s="312"/>
      <c r="MLU187" s="312"/>
      <c r="MLV187" s="312"/>
      <c r="MLW187" s="312"/>
      <c r="MLX187" s="312"/>
      <c r="MLY187" s="312"/>
      <c r="MLZ187" s="312"/>
      <c r="MMA187" s="312"/>
      <c r="MMB187" s="312"/>
      <c r="MMC187" s="312"/>
      <c r="MMD187" s="312"/>
      <c r="MME187" s="312"/>
      <c r="MMF187" s="312"/>
      <c r="MMG187" s="312"/>
      <c r="MMH187" s="312"/>
      <c r="MMI187" s="312"/>
      <c r="MMJ187" s="312"/>
      <c r="MMK187" s="312"/>
      <c r="MML187" s="312"/>
      <c r="MMM187" s="312"/>
      <c r="MMN187" s="312"/>
      <c r="MMO187" s="312"/>
      <c r="MMP187" s="312"/>
      <c r="MMQ187" s="312"/>
      <c r="MMR187" s="312"/>
      <c r="MMS187" s="312"/>
      <c r="MMT187" s="312"/>
      <c r="MMU187" s="312"/>
      <c r="MMV187" s="312"/>
      <c r="MMW187" s="312"/>
      <c r="MMX187" s="312"/>
      <c r="MMY187" s="312"/>
      <c r="MMZ187" s="312"/>
      <c r="MNA187" s="312"/>
      <c r="MNB187" s="312"/>
      <c r="MNC187" s="312"/>
      <c r="MND187" s="312"/>
      <c r="MNE187" s="312"/>
      <c r="MNF187" s="312"/>
      <c r="MNG187" s="312"/>
      <c r="MNH187" s="312"/>
      <c r="MNI187" s="312"/>
      <c r="MNJ187" s="312"/>
      <c r="MNK187" s="312"/>
      <c r="MNL187" s="312"/>
      <c r="MNM187" s="312"/>
      <c r="MNN187" s="312"/>
      <c r="MNO187" s="312"/>
      <c r="MNP187" s="312"/>
      <c r="MNQ187" s="312"/>
      <c r="MNR187" s="312"/>
      <c r="MNS187" s="312"/>
      <c r="MNT187" s="312"/>
      <c r="MNU187" s="312"/>
      <c r="MNV187" s="312"/>
      <c r="MNW187" s="312"/>
      <c r="MNX187" s="312"/>
      <c r="MNY187" s="312"/>
      <c r="MNZ187" s="312"/>
      <c r="MOA187" s="312"/>
      <c r="MOB187" s="312"/>
      <c r="MOC187" s="312"/>
      <c r="MOD187" s="312"/>
      <c r="MOE187" s="312"/>
      <c r="MOF187" s="312"/>
      <c r="MOG187" s="312"/>
      <c r="MOH187" s="312"/>
      <c r="MOI187" s="312"/>
      <c r="MOJ187" s="312"/>
      <c r="MOK187" s="312"/>
      <c r="MOL187" s="312"/>
      <c r="MOM187" s="312"/>
      <c r="MON187" s="312"/>
      <c r="MOO187" s="312"/>
      <c r="MOP187" s="312"/>
      <c r="MOQ187" s="312"/>
      <c r="MOR187" s="312"/>
      <c r="MOS187" s="312"/>
      <c r="MOT187" s="312"/>
      <c r="MOU187" s="312"/>
      <c r="MOV187" s="312"/>
      <c r="MOW187" s="312"/>
      <c r="MOX187" s="312"/>
      <c r="MOY187" s="312"/>
      <c r="MOZ187" s="312"/>
      <c r="MPA187" s="312"/>
      <c r="MPB187" s="312"/>
      <c r="MPC187" s="312"/>
      <c r="MPD187" s="312"/>
      <c r="MPE187" s="312"/>
      <c r="MPF187" s="312"/>
      <c r="MPG187" s="312"/>
      <c r="MPH187" s="312"/>
      <c r="MPI187" s="312"/>
      <c r="MPJ187" s="312"/>
      <c r="MPK187" s="312"/>
      <c r="MPL187" s="312"/>
      <c r="MPM187" s="312"/>
      <c r="MPN187" s="312"/>
      <c r="MPO187" s="312"/>
      <c r="MPP187" s="312"/>
      <c r="MPQ187" s="312"/>
      <c r="MPR187" s="312"/>
      <c r="MPS187" s="312"/>
      <c r="MPT187" s="312"/>
      <c r="MPU187" s="312"/>
      <c r="MPV187" s="312"/>
      <c r="MPW187" s="312"/>
      <c r="MPX187" s="312"/>
      <c r="MPY187" s="312"/>
      <c r="MPZ187" s="312"/>
      <c r="MQA187" s="312"/>
      <c r="MQB187" s="312"/>
      <c r="MQC187" s="312"/>
      <c r="MQD187" s="312"/>
      <c r="MQE187" s="312"/>
      <c r="MQF187" s="312"/>
      <c r="MQG187" s="312"/>
      <c r="MQH187" s="312"/>
      <c r="MQI187" s="312"/>
      <c r="MQJ187" s="312"/>
      <c r="MQK187" s="312"/>
      <c r="MQL187" s="312"/>
      <c r="MQM187" s="312"/>
      <c r="MQN187" s="312"/>
      <c r="MQO187" s="312"/>
      <c r="MQP187" s="312"/>
      <c r="MQQ187" s="312"/>
      <c r="MQR187" s="312"/>
      <c r="MQS187" s="312"/>
      <c r="MQT187" s="312"/>
      <c r="MQU187" s="312"/>
      <c r="MQV187" s="312"/>
      <c r="MQW187" s="312"/>
      <c r="MQX187" s="312"/>
      <c r="MQY187" s="312"/>
      <c r="MQZ187" s="312"/>
      <c r="MRA187" s="312"/>
      <c r="MRB187" s="312"/>
      <c r="MRC187" s="312"/>
      <c r="MRD187" s="312"/>
      <c r="MRE187" s="312"/>
      <c r="MRF187" s="312"/>
      <c r="MRG187" s="312"/>
      <c r="MRH187" s="312"/>
      <c r="MRI187" s="312"/>
      <c r="MRJ187" s="312"/>
      <c r="MRK187" s="312"/>
      <c r="MRL187" s="312"/>
      <c r="MRM187" s="312"/>
      <c r="MRN187" s="312"/>
      <c r="MRO187" s="312"/>
      <c r="MRP187" s="312"/>
      <c r="MRQ187" s="312"/>
      <c r="MRR187" s="312"/>
      <c r="MRS187" s="312"/>
      <c r="MRT187" s="312"/>
      <c r="MRU187" s="312"/>
      <c r="MRV187" s="312"/>
      <c r="MRW187" s="312"/>
      <c r="MRX187" s="312"/>
      <c r="MRY187" s="312"/>
      <c r="MRZ187" s="312"/>
      <c r="MSA187" s="312"/>
      <c r="MSB187" s="312"/>
      <c r="MSC187" s="312"/>
      <c r="MSD187" s="312"/>
      <c r="MSE187" s="312"/>
      <c r="MSF187" s="312"/>
      <c r="MSG187" s="312"/>
      <c r="MSH187" s="312"/>
      <c r="MSI187" s="312"/>
      <c r="MSJ187" s="312"/>
      <c r="MSK187" s="312"/>
      <c r="MSL187" s="312"/>
      <c r="MSM187" s="312"/>
      <c r="MSN187" s="312"/>
      <c r="MSO187" s="312"/>
      <c r="MSP187" s="312"/>
      <c r="MSQ187" s="312"/>
      <c r="MSR187" s="312"/>
      <c r="MSS187" s="312"/>
      <c r="MST187" s="312"/>
      <c r="MSU187" s="312"/>
      <c r="MSV187" s="312"/>
      <c r="MSW187" s="312"/>
      <c r="MSX187" s="312"/>
      <c r="MSY187" s="312"/>
      <c r="MSZ187" s="312"/>
      <c r="MTA187" s="312"/>
      <c r="MTB187" s="312"/>
      <c r="MTC187" s="312"/>
      <c r="MTD187" s="312"/>
      <c r="MTE187" s="312"/>
      <c r="MTF187" s="312"/>
      <c r="MTG187" s="312"/>
      <c r="MTH187" s="312"/>
      <c r="MTI187" s="312"/>
      <c r="MTJ187" s="312"/>
      <c r="MTK187" s="312"/>
      <c r="MTL187" s="312"/>
      <c r="MTM187" s="312"/>
      <c r="MTN187" s="312"/>
      <c r="MTO187" s="312"/>
      <c r="MTP187" s="312"/>
      <c r="MTQ187" s="312"/>
      <c r="MTR187" s="312"/>
      <c r="MTS187" s="312"/>
      <c r="MTT187" s="312"/>
      <c r="MTU187" s="312"/>
      <c r="MTV187" s="312"/>
      <c r="MTW187" s="312"/>
      <c r="MTX187" s="312"/>
      <c r="MTY187" s="312"/>
      <c r="MTZ187" s="312"/>
      <c r="MUA187" s="312"/>
      <c r="MUB187" s="312"/>
      <c r="MUC187" s="312"/>
      <c r="MUD187" s="312"/>
      <c r="MUE187" s="312"/>
      <c r="MUF187" s="312"/>
      <c r="MUG187" s="312"/>
      <c r="MUH187" s="312"/>
      <c r="MUI187" s="312"/>
      <c r="MUJ187" s="312"/>
      <c r="MUK187" s="312"/>
      <c r="MUL187" s="312"/>
      <c r="MUM187" s="312"/>
      <c r="MUN187" s="312"/>
      <c r="MUO187" s="312"/>
      <c r="MUP187" s="312"/>
      <c r="MUQ187" s="312"/>
      <c r="MUR187" s="312"/>
      <c r="MUS187" s="312"/>
      <c r="MUT187" s="312"/>
      <c r="MUU187" s="312"/>
      <c r="MUV187" s="312"/>
      <c r="MUW187" s="312"/>
      <c r="MUX187" s="312"/>
      <c r="MUY187" s="312"/>
      <c r="MUZ187" s="312"/>
      <c r="MVA187" s="312"/>
      <c r="MVB187" s="312"/>
      <c r="MVC187" s="312"/>
      <c r="MVD187" s="312"/>
      <c r="MVE187" s="312"/>
      <c r="MVF187" s="312"/>
      <c r="MVG187" s="312"/>
      <c r="MVH187" s="312"/>
      <c r="MVI187" s="312"/>
      <c r="MVJ187" s="312"/>
      <c r="MVK187" s="312"/>
      <c r="MVL187" s="312"/>
      <c r="MVM187" s="312"/>
      <c r="MVN187" s="312"/>
      <c r="MVO187" s="312"/>
      <c r="MVP187" s="312"/>
      <c r="MVQ187" s="312"/>
      <c r="MVR187" s="312"/>
      <c r="MVS187" s="312"/>
      <c r="MVT187" s="312"/>
      <c r="MVU187" s="312"/>
      <c r="MVV187" s="312"/>
      <c r="MVW187" s="312"/>
      <c r="MVX187" s="312"/>
      <c r="MVY187" s="312"/>
      <c r="MVZ187" s="312"/>
      <c r="MWA187" s="312"/>
      <c r="MWB187" s="312"/>
      <c r="MWC187" s="312"/>
      <c r="MWD187" s="312"/>
      <c r="MWE187" s="312"/>
      <c r="MWF187" s="312"/>
      <c r="MWG187" s="312"/>
      <c r="MWH187" s="312"/>
      <c r="MWI187" s="312"/>
      <c r="MWJ187" s="312"/>
      <c r="MWK187" s="312"/>
      <c r="MWL187" s="312"/>
      <c r="MWM187" s="312"/>
      <c r="MWN187" s="312"/>
      <c r="MWO187" s="312"/>
      <c r="MWP187" s="312"/>
      <c r="MWQ187" s="312"/>
      <c r="MWR187" s="312"/>
      <c r="MWS187" s="312"/>
      <c r="MWT187" s="312"/>
      <c r="MWU187" s="312"/>
      <c r="MWV187" s="312"/>
      <c r="MWW187" s="312"/>
      <c r="MWX187" s="312"/>
      <c r="MWY187" s="312"/>
      <c r="MWZ187" s="312"/>
      <c r="MXA187" s="312"/>
      <c r="MXB187" s="312"/>
      <c r="MXC187" s="312"/>
      <c r="MXD187" s="312"/>
      <c r="MXE187" s="312"/>
      <c r="MXF187" s="312"/>
      <c r="MXG187" s="312"/>
      <c r="MXH187" s="312"/>
      <c r="MXI187" s="312"/>
      <c r="MXJ187" s="312"/>
      <c r="MXK187" s="312"/>
      <c r="MXL187" s="312"/>
      <c r="MXM187" s="312"/>
      <c r="MXN187" s="312"/>
      <c r="MXO187" s="312"/>
      <c r="MXP187" s="312"/>
      <c r="MXQ187" s="312"/>
      <c r="MXR187" s="312"/>
      <c r="MXS187" s="312"/>
      <c r="MXT187" s="312"/>
      <c r="MXU187" s="312"/>
      <c r="MXV187" s="312"/>
      <c r="MXW187" s="312"/>
      <c r="MXX187" s="312"/>
      <c r="MXY187" s="312"/>
      <c r="MXZ187" s="312"/>
      <c r="MYA187" s="312"/>
      <c r="MYB187" s="312"/>
      <c r="MYC187" s="312"/>
      <c r="MYD187" s="312"/>
      <c r="MYE187" s="312"/>
      <c r="MYF187" s="312"/>
      <c r="MYG187" s="312"/>
      <c r="MYH187" s="312"/>
      <c r="MYI187" s="312"/>
      <c r="MYJ187" s="312"/>
      <c r="MYK187" s="312"/>
      <c r="MYL187" s="312"/>
      <c r="MYM187" s="312"/>
      <c r="MYN187" s="312"/>
      <c r="MYO187" s="312"/>
      <c r="MYP187" s="312"/>
      <c r="MYQ187" s="312"/>
      <c r="MYR187" s="312"/>
      <c r="MYS187" s="312"/>
      <c r="MYT187" s="312"/>
      <c r="MYU187" s="312"/>
      <c r="MYV187" s="312"/>
      <c r="MYW187" s="312"/>
      <c r="MYX187" s="312"/>
      <c r="MYY187" s="312"/>
      <c r="MYZ187" s="312"/>
      <c r="MZA187" s="312"/>
      <c r="MZB187" s="312"/>
      <c r="MZC187" s="312"/>
      <c r="MZD187" s="312"/>
      <c r="MZE187" s="312"/>
      <c r="MZF187" s="312"/>
      <c r="MZG187" s="312"/>
      <c r="MZH187" s="312"/>
      <c r="MZI187" s="312"/>
      <c r="MZJ187" s="312"/>
      <c r="MZK187" s="312"/>
      <c r="MZL187" s="312"/>
      <c r="MZM187" s="312"/>
      <c r="MZN187" s="312"/>
      <c r="MZO187" s="312"/>
      <c r="MZP187" s="312"/>
      <c r="MZQ187" s="312"/>
      <c r="MZR187" s="312"/>
      <c r="MZS187" s="312"/>
      <c r="MZT187" s="312"/>
      <c r="MZU187" s="312"/>
      <c r="MZV187" s="312"/>
      <c r="MZW187" s="312"/>
      <c r="MZX187" s="312"/>
      <c r="MZY187" s="312"/>
      <c r="MZZ187" s="312"/>
      <c r="NAA187" s="312"/>
      <c r="NAB187" s="312"/>
      <c r="NAC187" s="312"/>
      <c r="NAD187" s="312"/>
      <c r="NAE187" s="312"/>
      <c r="NAF187" s="312"/>
      <c r="NAG187" s="312"/>
      <c r="NAH187" s="312"/>
      <c r="NAI187" s="312"/>
      <c r="NAJ187" s="312"/>
      <c r="NAK187" s="312"/>
      <c r="NAL187" s="312"/>
      <c r="NAM187" s="312"/>
      <c r="NAN187" s="312"/>
      <c r="NAO187" s="312"/>
      <c r="NAP187" s="312"/>
      <c r="NAQ187" s="312"/>
      <c r="NAR187" s="312"/>
      <c r="NAS187" s="312"/>
      <c r="NAT187" s="312"/>
      <c r="NAU187" s="312"/>
      <c r="NAV187" s="312"/>
      <c r="NAW187" s="312"/>
      <c r="NAX187" s="312"/>
      <c r="NAY187" s="312"/>
      <c r="NAZ187" s="312"/>
      <c r="NBA187" s="312"/>
      <c r="NBB187" s="312"/>
      <c r="NBC187" s="312"/>
      <c r="NBD187" s="312"/>
      <c r="NBE187" s="312"/>
      <c r="NBF187" s="312"/>
      <c r="NBG187" s="312"/>
      <c r="NBH187" s="312"/>
      <c r="NBI187" s="312"/>
      <c r="NBJ187" s="312"/>
      <c r="NBK187" s="312"/>
      <c r="NBL187" s="312"/>
      <c r="NBM187" s="312"/>
      <c r="NBN187" s="312"/>
      <c r="NBO187" s="312"/>
      <c r="NBP187" s="312"/>
      <c r="NBQ187" s="312"/>
      <c r="NBR187" s="312"/>
      <c r="NBS187" s="312"/>
      <c r="NBT187" s="312"/>
      <c r="NBU187" s="312"/>
      <c r="NBV187" s="312"/>
      <c r="NBW187" s="312"/>
      <c r="NBX187" s="312"/>
      <c r="NBY187" s="312"/>
      <c r="NBZ187" s="312"/>
      <c r="NCA187" s="312"/>
      <c r="NCB187" s="312"/>
      <c r="NCC187" s="312"/>
      <c r="NCD187" s="312"/>
      <c r="NCE187" s="312"/>
      <c r="NCF187" s="312"/>
      <c r="NCG187" s="312"/>
      <c r="NCH187" s="312"/>
      <c r="NCI187" s="312"/>
      <c r="NCJ187" s="312"/>
      <c r="NCK187" s="312"/>
      <c r="NCL187" s="312"/>
      <c r="NCM187" s="312"/>
      <c r="NCN187" s="312"/>
      <c r="NCO187" s="312"/>
      <c r="NCP187" s="312"/>
      <c r="NCQ187" s="312"/>
      <c r="NCR187" s="312"/>
      <c r="NCS187" s="312"/>
      <c r="NCT187" s="312"/>
      <c r="NCU187" s="312"/>
      <c r="NCV187" s="312"/>
      <c r="NCW187" s="312"/>
      <c r="NCX187" s="312"/>
      <c r="NCY187" s="312"/>
      <c r="NCZ187" s="312"/>
      <c r="NDA187" s="312"/>
      <c r="NDB187" s="312"/>
      <c r="NDC187" s="312"/>
      <c r="NDD187" s="312"/>
      <c r="NDE187" s="312"/>
      <c r="NDF187" s="312"/>
      <c r="NDG187" s="312"/>
      <c r="NDH187" s="312"/>
      <c r="NDI187" s="312"/>
      <c r="NDJ187" s="312"/>
      <c r="NDK187" s="312"/>
      <c r="NDL187" s="312"/>
      <c r="NDM187" s="312"/>
      <c r="NDN187" s="312"/>
      <c r="NDO187" s="312"/>
      <c r="NDP187" s="312"/>
      <c r="NDQ187" s="312"/>
      <c r="NDR187" s="312"/>
      <c r="NDS187" s="312"/>
      <c r="NDT187" s="312"/>
      <c r="NDU187" s="312"/>
      <c r="NDV187" s="312"/>
      <c r="NDW187" s="312"/>
      <c r="NDX187" s="312"/>
      <c r="NDY187" s="312"/>
      <c r="NDZ187" s="312"/>
      <c r="NEA187" s="312"/>
      <c r="NEB187" s="312"/>
      <c r="NEC187" s="312"/>
      <c r="NED187" s="312"/>
      <c r="NEE187" s="312"/>
      <c r="NEF187" s="312"/>
      <c r="NEG187" s="312"/>
      <c r="NEH187" s="312"/>
      <c r="NEI187" s="312"/>
      <c r="NEJ187" s="312"/>
      <c r="NEK187" s="312"/>
      <c r="NEL187" s="312"/>
      <c r="NEM187" s="312"/>
      <c r="NEN187" s="312"/>
      <c r="NEO187" s="312"/>
      <c r="NEP187" s="312"/>
      <c r="NEQ187" s="312"/>
      <c r="NER187" s="312"/>
      <c r="NES187" s="312"/>
      <c r="NET187" s="312"/>
      <c r="NEU187" s="312"/>
      <c r="NEV187" s="312"/>
      <c r="NEW187" s="312"/>
      <c r="NEX187" s="312"/>
      <c r="NEY187" s="312"/>
      <c r="NEZ187" s="312"/>
      <c r="NFA187" s="312"/>
      <c r="NFB187" s="312"/>
      <c r="NFC187" s="312"/>
      <c r="NFD187" s="312"/>
      <c r="NFE187" s="312"/>
      <c r="NFF187" s="312"/>
      <c r="NFG187" s="312"/>
      <c r="NFH187" s="312"/>
      <c r="NFI187" s="312"/>
      <c r="NFJ187" s="312"/>
      <c r="NFK187" s="312"/>
      <c r="NFL187" s="312"/>
      <c r="NFM187" s="312"/>
      <c r="NFN187" s="312"/>
      <c r="NFO187" s="312"/>
      <c r="NFP187" s="312"/>
      <c r="NFQ187" s="312"/>
      <c r="NFR187" s="312"/>
      <c r="NFS187" s="312"/>
      <c r="NFT187" s="312"/>
      <c r="NFU187" s="312"/>
      <c r="NFV187" s="312"/>
      <c r="NFW187" s="312"/>
      <c r="NFX187" s="312"/>
      <c r="NFY187" s="312"/>
      <c r="NFZ187" s="312"/>
      <c r="NGA187" s="312"/>
      <c r="NGB187" s="312"/>
      <c r="NGC187" s="312"/>
      <c r="NGD187" s="312"/>
      <c r="NGE187" s="312"/>
      <c r="NGF187" s="312"/>
      <c r="NGG187" s="312"/>
      <c r="NGH187" s="312"/>
      <c r="NGI187" s="312"/>
      <c r="NGJ187" s="312"/>
      <c r="NGK187" s="312"/>
      <c r="NGL187" s="312"/>
      <c r="NGM187" s="312"/>
      <c r="NGN187" s="312"/>
      <c r="NGO187" s="312"/>
      <c r="NGP187" s="312"/>
      <c r="NGQ187" s="312"/>
      <c r="NGR187" s="312"/>
      <c r="NGS187" s="312"/>
      <c r="NGT187" s="312"/>
      <c r="NGU187" s="312"/>
      <c r="NGV187" s="312"/>
      <c r="NGW187" s="312"/>
      <c r="NGX187" s="312"/>
      <c r="NGY187" s="312"/>
      <c r="NGZ187" s="312"/>
      <c r="NHA187" s="312"/>
      <c r="NHB187" s="312"/>
      <c r="NHC187" s="312"/>
      <c r="NHD187" s="312"/>
      <c r="NHE187" s="312"/>
      <c r="NHF187" s="312"/>
      <c r="NHG187" s="312"/>
      <c r="NHH187" s="312"/>
      <c r="NHI187" s="312"/>
      <c r="NHJ187" s="312"/>
      <c r="NHK187" s="312"/>
      <c r="NHL187" s="312"/>
      <c r="NHM187" s="312"/>
      <c r="NHN187" s="312"/>
      <c r="NHO187" s="312"/>
      <c r="NHP187" s="312"/>
      <c r="NHQ187" s="312"/>
      <c r="NHR187" s="312"/>
      <c r="NHS187" s="312"/>
      <c r="NHT187" s="312"/>
      <c r="NHU187" s="312"/>
      <c r="NHV187" s="312"/>
      <c r="NHW187" s="312"/>
      <c r="NHX187" s="312"/>
      <c r="NHY187" s="312"/>
      <c r="NHZ187" s="312"/>
      <c r="NIA187" s="312"/>
      <c r="NIB187" s="312"/>
      <c r="NIC187" s="312"/>
      <c r="NID187" s="312"/>
      <c r="NIE187" s="312"/>
      <c r="NIF187" s="312"/>
      <c r="NIG187" s="312"/>
      <c r="NIH187" s="312"/>
      <c r="NII187" s="312"/>
      <c r="NIJ187" s="312"/>
      <c r="NIK187" s="312"/>
      <c r="NIL187" s="312"/>
      <c r="NIM187" s="312"/>
      <c r="NIN187" s="312"/>
      <c r="NIO187" s="312"/>
      <c r="NIP187" s="312"/>
      <c r="NIQ187" s="312"/>
      <c r="NIR187" s="312"/>
      <c r="NIS187" s="312"/>
      <c r="NIT187" s="312"/>
      <c r="NIU187" s="312"/>
      <c r="NIV187" s="312"/>
      <c r="NIW187" s="312"/>
      <c r="NIX187" s="312"/>
      <c r="NIY187" s="312"/>
      <c r="NIZ187" s="312"/>
      <c r="NJA187" s="312"/>
      <c r="NJB187" s="312"/>
      <c r="NJC187" s="312"/>
      <c r="NJD187" s="312"/>
      <c r="NJE187" s="312"/>
      <c r="NJF187" s="312"/>
      <c r="NJG187" s="312"/>
      <c r="NJH187" s="312"/>
      <c r="NJI187" s="312"/>
      <c r="NJJ187" s="312"/>
      <c r="NJK187" s="312"/>
      <c r="NJL187" s="312"/>
      <c r="NJM187" s="312"/>
      <c r="NJN187" s="312"/>
      <c r="NJO187" s="312"/>
      <c r="NJP187" s="312"/>
      <c r="NJQ187" s="312"/>
      <c r="NJR187" s="312"/>
      <c r="NJS187" s="312"/>
      <c r="NJT187" s="312"/>
      <c r="NJU187" s="312"/>
      <c r="NJV187" s="312"/>
      <c r="NJW187" s="312"/>
      <c r="NJX187" s="312"/>
      <c r="NJY187" s="312"/>
      <c r="NJZ187" s="312"/>
      <c r="NKA187" s="312"/>
      <c r="NKB187" s="312"/>
      <c r="NKC187" s="312"/>
      <c r="NKD187" s="312"/>
      <c r="NKE187" s="312"/>
      <c r="NKF187" s="312"/>
      <c r="NKG187" s="312"/>
      <c r="NKH187" s="312"/>
      <c r="NKI187" s="312"/>
      <c r="NKJ187" s="312"/>
      <c r="NKK187" s="312"/>
      <c r="NKL187" s="312"/>
      <c r="NKM187" s="312"/>
      <c r="NKN187" s="312"/>
      <c r="NKO187" s="312"/>
      <c r="NKP187" s="312"/>
      <c r="NKQ187" s="312"/>
      <c r="NKR187" s="312"/>
      <c r="NKS187" s="312"/>
      <c r="NKT187" s="312"/>
      <c r="NKU187" s="312"/>
      <c r="NKV187" s="312"/>
      <c r="NKW187" s="312"/>
      <c r="NKX187" s="312"/>
      <c r="NKY187" s="312"/>
      <c r="NKZ187" s="312"/>
      <c r="NLA187" s="312"/>
      <c r="NLB187" s="312"/>
      <c r="NLC187" s="312"/>
      <c r="NLD187" s="312"/>
      <c r="NLE187" s="312"/>
      <c r="NLF187" s="312"/>
      <c r="NLG187" s="312"/>
      <c r="NLH187" s="312"/>
      <c r="NLI187" s="312"/>
      <c r="NLJ187" s="312"/>
      <c r="NLK187" s="312"/>
      <c r="NLL187" s="312"/>
      <c r="NLM187" s="312"/>
      <c r="NLN187" s="312"/>
      <c r="NLO187" s="312"/>
      <c r="NLP187" s="312"/>
      <c r="NLQ187" s="312"/>
      <c r="NLR187" s="312"/>
      <c r="NLS187" s="312"/>
      <c r="NLT187" s="312"/>
      <c r="NLU187" s="312"/>
      <c r="NLV187" s="312"/>
      <c r="NLW187" s="312"/>
      <c r="NLX187" s="312"/>
      <c r="NLY187" s="312"/>
      <c r="NLZ187" s="312"/>
      <c r="NMA187" s="312"/>
      <c r="NMB187" s="312"/>
      <c r="NMC187" s="312"/>
      <c r="NMD187" s="312"/>
      <c r="NME187" s="312"/>
      <c r="NMF187" s="312"/>
      <c r="NMG187" s="312"/>
      <c r="NMH187" s="312"/>
      <c r="NMI187" s="312"/>
      <c r="NMJ187" s="312"/>
      <c r="NMK187" s="312"/>
      <c r="NML187" s="312"/>
      <c r="NMM187" s="312"/>
      <c r="NMN187" s="312"/>
      <c r="NMO187" s="312"/>
      <c r="NMP187" s="312"/>
      <c r="NMQ187" s="312"/>
      <c r="NMR187" s="312"/>
      <c r="NMS187" s="312"/>
      <c r="NMT187" s="312"/>
      <c r="NMU187" s="312"/>
      <c r="NMV187" s="312"/>
      <c r="NMW187" s="312"/>
      <c r="NMX187" s="312"/>
      <c r="NMY187" s="312"/>
      <c r="NMZ187" s="312"/>
      <c r="NNA187" s="312"/>
      <c r="NNB187" s="312"/>
      <c r="NNC187" s="312"/>
      <c r="NND187" s="312"/>
      <c r="NNE187" s="312"/>
      <c r="NNF187" s="312"/>
      <c r="NNG187" s="312"/>
      <c r="NNH187" s="312"/>
      <c r="NNI187" s="312"/>
      <c r="NNJ187" s="312"/>
      <c r="NNK187" s="312"/>
      <c r="NNL187" s="312"/>
      <c r="NNM187" s="312"/>
      <c r="NNN187" s="312"/>
      <c r="NNO187" s="312"/>
      <c r="NNP187" s="312"/>
      <c r="NNQ187" s="312"/>
      <c r="NNR187" s="312"/>
      <c r="NNS187" s="312"/>
      <c r="NNT187" s="312"/>
      <c r="NNU187" s="312"/>
      <c r="NNV187" s="312"/>
      <c r="NNW187" s="312"/>
      <c r="NNX187" s="312"/>
      <c r="NNY187" s="312"/>
      <c r="NNZ187" s="312"/>
      <c r="NOA187" s="312"/>
      <c r="NOB187" s="312"/>
      <c r="NOC187" s="312"/>
      <c r="NOD187" s="312"/>
      <c r="NOE187" s="312"/>
      <c r="NOF187" s="312"/>
      <c r="NOG187" s="312"/>
      <c r="NOH187" s="312"/>
      <c r="NOI187" s="312"/>
      <c r="NOJ187" s="312"/>
      <c r="NOK187" s="312"/>
      <c r="NOL187" s="312"/>
      <c r="NOM187" s="312"/>
      <c r="NON187" s="312"/>
      <c r="NOO187" s="312"/>
      <c r="NOP187" s="312"/>
      <c r="NOQ187" s="312"/>
      <c r="NOR187" s="312"/>
      <c r="NOS187" s="312"/>
      <c r="NOT187" s="312"/>
      <c r="NOU187" s="312"/>
      <c r="NOV187" s="312"/>
      <c r="NOW187" s="312"/>
      <c r="NOX187" s="312"/>
      <c r="NOY187" s="312"/>
      <c r="NOZ187" s="312"/>
      <c r="NPA187" s="312"/>
      <c r="NPB187" s="312"/>
      <c r="NPC187" s="312"/>
      <c r="NPD187" s="312"/>
      <c r="NPE187" s="312"/>
      <c r="NPF187" s="312"/>
      <c r="NPG187" s="312"/>
      <c r="NPH187" s="312"/>
      <c r="NPI187" s="312"/>
      <c r="NPJ187" s="312"/>
      <c r="NPK187" s="312"/>
      <c r="NPL187" s="312"/>
      <c r="NPM187" s="312"/>
      <c r="NPN187" s="312"/>
      <c r="NPO187" s="312"/>
      <c r="NPP187" s="312"/>
      <c r="NPQ187" s="312"/>
      <c r="NPR187" s="312"/>
      <c r="NPS187" s="312"/>
      <c r="NPT187" s="312"/>
      <c r="NPU187" s="312"/>
      <c r="NPV187" s="312"/>
      <c r="NPW187" s="312"/>
      <c r="NPX187" s="312"/>
      <c r="NPY187" s="312"/>
      <c r="NPZ187" s="312"/>
      <c r="NQA187" s="312"/>
      <c r="NQB187" s="312"/>
      <c r="NQC187" s="312"/>
      <c r="NQD187" s="312"/>
      <c r="NQE187" s="312"/>
      <c r="NQF187" s="312"/>
      <c r="NQG187" s="312"/>
      <c r="NQH187" s="312"/>
      <c r="NQI187" s="312"/>
      <c r="NQJ187" s="312"/>
      <c r="NQK187" s="312"/>
      <c r="NQL187" s="312"/>
      <c r="NQM187" s="312"/>
      <c r="NQN187" s="312"/>
      <c r="NQO187" s="312"/>
      <c r="NQP187" s="312"/>
      <c r="NQQ187" s="312"/>
      <c r="NQR187" s="312"/>
      <c r="NQS187" s="312"/>
      <c r="NQT187" s="312"/>
      <c r="NQU187" s="312"/>
      <c r="NQV187" s="312"/>
      <c r="NQW187" s="312"/>
      <c r="NQX187" s="312"/>
      <c r="NQY187" s="312"/>
      <c r="NQZ187" s="312"/>
      <c r="NRA187" s="312"/>
      <c r="NRB187" s="312"/>
      <c r="NRC187" s="312"/>
      <c r="NRD187" s="312"/>
      <c r="NRE187" s="312"/>
      <c r="NRF187" s="312"/>
      <c r="NRG187" s="312"/>
      <c r="NRH187" s="312"/>
      <c r="NRI187" s="312"/>
      <c r="NRJ187" s="312"/>
      <c r="NRK187" s="312"/>
      <c r="NRL187" s="312"/>
      <c r="NRM187" s="312"/>
      <c r="NRN187" s="312"/>
      <c r="NRO187" s="312"/>
      <c r="NRP187" s="312"/>
      <c r="NRQ187" s="312"/>
      <c r="NRR187" s="312"/>
      <c r="NRS187" s="312"/>
      <c r="NRT187" s="312"/>
      <c r="NRU187" s="312"/>
      <c r="NRV187" s="312"/>
      <c r="NRW187" s="312"/>
      <c r="NRX187" s="312"/>
      <c r="NRY187" s="312"/>
      <c r="NRZ187" s="312"/>
      <c r="NSA187" s="312"/>
      <c r="NSB187" s="312"/>
      <c r="NSC187" s="312"/>
      <c r="NSD187" s="312"/>
      <c r="NSE187" s="312"/>
      <c r="NSF187" s="312"/>
      <c r="NSG187" s="312"/>
      <c r="NSH187" s="312"/>
      <c r="NSI187" s="312"/>
      <c r="NSJ187" s="312"/>
      <c r="NSK187" s="312"/>
      <c r="NSL187" s="312"/>
      <c r="NSM187" s="312"/>
      <c r="NSN187" s="312"/>
      <c r="NSO187" s="312"/>
      <c r="NSP187" s="312"/>
      <c r="NSQ187" s="312"/>
      <c r="NSR187" s="312"/>
      <c r="NSS187" s="312"/>
      <c r="NST187" s="312"/>
      <c r="NSU187" s="312"/>
      <c r="NSV187" s="312"/>
      <c r="NSW187" s="312"/>
      <c r="NSX187" s="312"/>
      <c r="NSY187" s="312"/>
      <c r="NSZ187" s="312"/>
      <c r="NTA187" s="312"/>
      <c r="NTB187" s="312"/>
      <c r="NTC187" s="312"/>
      <c r="NTD187" s="312"/>
      <c r="NTE187" s="312"/>
      <c r="NTF187" s="312"/>
      <c r="NTG187" s="312"/>
      <c r="NTH187" s="312"/>
      <c r="NTI187" s="312"/>
      <c r="NTJ187" s="312"/>
      <c r="NTK187" s="312"/>
      <c r="NTL187" s="312"/>
      <c r="NTM187" s="312"/>
      <c r="NTN187" s="312"/>
      <c r="NTO187" s="312"/>
      <c r="NTP187" s="312"/>
      <c r="NTQ187" s="312"/>
      <c r="NTR187" s="312"/>
      <c r="NTS187" s="312"/>
      <c r="NTT187" s="312"/>
      <c r="NTU187" s="312"/>
      <c r="NTV187" s="312"/>
      <c r="NTW187" s="312"/>
      <c r="NTX187" s="312"/>
      <c r="NTY187" s="312"/>
      <c r="NTZ187" s="312"/>
      <c r="NUA187" s="312"/>
      <c r="NUB187" s="312"/>
      <c r="NUC187" s="312"/>
      <c r="NUD187" s="312"/>
      <c r="NUE187" s="312"/>
      <c r="NUF187" s="312"/>
      <c r="NUG187" s="312"/>
      <c r="NUH187" s="312"/>
      <c r="NUI187" s="312"/>
      <c r="NUJ187" s="312"/>
      <c r="NUK187" s="312"/>
      <c r="NUL187" s="312"/>
      <c r="NUM187" s="312"/>
      <c r="NUN187" s="312"/>
      <c r="NUO187" s="312"/>
      <c r="NUP187" s="312"/>
      <c r="NUQ187" s="312"/>
      <c r="NUR187" s="312"/>
      <c r="NUS187" s="312"/>
      <c r="NUT187" s="312"/>
      <c r="NUU187" s="312"/>
      <c r="NUV187" s="312"/>
      <c r="NUW187" s="312"/>
      <c r="NUX187" s="312"/>
      <c r="NUY187" s="312"/>
      <c r="NUZ187" s="312"/>
      <c r="NVA187" s="312"/>
      <c r="NVB187" s="312"/>
      <c r="NVC187" s="312"/>
      <c r="NVD187" s="312"/>
      <c r="NVE187" s="312"/>
      <c r="NVF187" s="312"/>
      <c r="NVG187" s="312"/>
      <c r="NVH187" s="312"/>
      <c r="NVI187" s="312"/>
      <c r="NVJ187" s="312"/>
      <c r="NVK187" s="312"/>
      <c r="NVL187" s="312"/>
      <c r="NVM187" s="312"/>
      <c r="NVN187" s="312"/>
      <c r="NVO187" s="312"/>
      <c r="NVP187" s="312"/>
      <c r="NVQ187" s="312"/>
      <c r="NVR187" s="312"/>
      <c r="NVS187" s="312"/>
      <c r="NVT187" s="312"/>
      <c r="NVU187" s="312"/>
      <c r="NVV187" s="312"/>
      <c r="NVW187" s="312"/>
      <c r="NVX187" s="312"/>
      <c r="NVY187" s="312"/>
      <c r="NVZ187" s="312"/>
      <c r="NWA187" s="312"/>
      <c r="NWB187" s="312"/>
      <c r="NWC187" s="312"/>
      <c r="NWD187" s="312"/>
      <c r="NWE187" s="312"/>
      <c r="NWF187" s="312"/>
      <c r="NWG187" s="312"/>
      <c r="NWH187" s="312"/>
      <c r="NWI187" s="312"/>
      <c r="NWJ187" s="312"/>
      <c r="NWK187" s="312"/>
      <c r="NWL187" s="312"/>
      <c r="NWM187" s="312"/>
      <c r="NWN187" s="312"/>
      <c r="NWO187" s="312"/>
      <c r="NWP187" s="312"/>
      <c r="NWQ187" s="312"/>
      <c r="NWR187" s="312"/>
      <c r="NWS187" s="312"/>
      <c r="NWT187" s="312"/>
      <c r="NWU187" s="312"/>
      <c r="NWV187" s="312"/>
      <c r="NWW187" s="312"/>
      <c r="NWX187" s="312"/>
      <c r="NWY187" s="312"/>
      <c r="NWZ187" s="312"/>
      <c r="NXA187" s="312"/>
      <c r="NXB187" s="312"/>
      <c r="NXC187" s="312"/>
      <c r="NXD187" s="312"/>
      <c r="NXE187" s="312"/>
      <c r="NXF187" s="312"/>
      <c r="NXG187" s="312"/>
      <c r="NXH187" s="312"/>
      <c r="NXI187" s="312"/>
      <c r="NXJ187" s="312"/>
      <c r="NXK187" s="312"/>
      <c r="NXL187" s="312"/>
      <c r="NXM187" s="312"/>
      <c r="NXN187" s="312"/>
      <c r="NXO187" s="312"/>
      <c r="NXP187" s="312"/>
      <c r="NXQ187" s="312"/>
      <c r="NXR187" s="312"/>
      <c r="NXS187" s="312"/>
      <c r="NXT187" s="312"/>
      <c r="NXU187" s="312"/>
      <c r="NXV187" s="312"/>
      <c r="NXW187" s="312"/>
      <c r="NXX187" s="312"/>
      <c r="NXY187" s="312"/>
      <c r="NXZ187" s="312"/>
      <c r="NYA187" s="312"/>
      <c r="NYB187" s="312"/>
      <c r="NYC187" s="312"/>
      <c r="NYD187" s="312"/>
      <c r="NYE187" s="312"/>
      <c r="NYF187" s="312"/>
      <c r="NYG187" s="312"/>
      <c r="NYH187" s="312"/>
      <c r="NYI187" s="312"/>
      <c r="NYJ187" s="312"/>
      <c r="NYK187" s="312"/>
      <c r="NYL187" s="312"/>
      <c r="NYM187" s="312"/>
      <c r="NYN187" s="312"/>
      <c r="NYO187" s="312"/>
      <c r="NYP187" s="312"/>
      <c r="NYQ187" s="312"/>
      <c r="NYR187" s="312"/>
      <c r="NYS187" s="312"/>
      <c r="NYT187" s="312"/>
      <c r="NYU187" s="312"/>
      <c r="NYV187" s="312"/>
      <c r="NYW187" s="312"/>
      <c r="NYX187" s="312"/>
      <c r="NYY187" s="312"/>
      <c r="NYZ187" s="312"/>
      <c r="NZA187" s="312"/>
      <c r="NZB187" s="312"/>
      <c r="NZC187" s="312"/>
      <c r="NZD187" s="312"/>
      <c r="NZE187" s="312"/>
      <c r="NZF187" s="312"/>
      <c r="NZG187" s="312"/>
      <c r="NZH187" s="312"/>
      <c r="NZI187" s="312"/>
      <c r="NZJ187" s="312"/>
      <c r="NZK187" s="312"/>
      <c r="NZL187" s="312"/>
      <c r="NZM187" s="312"/>
      <c r="NZN187" s="312"/>
      <c r="NZO187" s="312"/>
      <c r="NZP187" s="312"/>
      <c r="NZQ187" s="312"/>
      <c r="NZR187" s="312"/>
      <c r="NZS187" s="312"/>
      <c r="NZT187" s="312"/>
      <c r="NZU187" s="312"/>
      <c r="NZV187" s="312"/>
      <c r="NZW187" s="312"/>
      <c r="NZX187" s="312"/>
      <c r="NZY187" s="312"/>
      <c r="NZZ187" s="312"/>
      <c r="OAA187" s="312"/>
      <c r="OAB187" s="312"/>
      <c r="OAC187" s="312"/>
      <c r="OAD187" s="312"/>
      <c r="OAE187" s="312"/>
      <c r="OAF187" s="312"/>
      <c r="OAG187" s="312"/>
      <c r="OAH187" s="312"/>
      <c r="OAI187" s="312"/>
      <c r="OAJ187" s="312"/>
      <c r="OAK187" s="312"/>
      <c r="OAL187" s="312"/>
      <c r="OAM187" s="312"/>
      <c r="OAN187" s="312"/>
      <c r="OAO187" s="312"/>
      <c r="OAP187" s="312"/>
      <c r="OAQ187" s="312"/>
      <c r="OAR187" s="312"/>
      <c r="OAS187" s="312"/>
      <c r="OAT187" s="312"/>
      <c r="OAU187" s="312"/>
      <c r="OAV187" s="312"/>
      <c r="OAW187" s="312"/>
      <c r="OAX187" s="312"/>
      <c r="OAY187" s="312"/>
      <c r="OAZ187" s="312"/>
      <c r="OBA187" s="312"/>
      <c r="OBB187" s="312"/>
      <c r="OBC187" s="312"/>
      <c r="OBD187" s="312"/>
      <c r="OBE187" s="312"/>
      <c r="OBF187" s="312"/>
      <c r="OBG187" s="312"/>
      <c r="OBH187" s="312"/>
      <c r="OBI187" s="312"/>
      <c r="OBJ187" s="312"/>
      <c r="OBK187" s="312"/>
      <c r="OBL187" s="312"/>
      <c r="OBM187" s="312"/>
      <c r="OBN187" s="312"/>
      <c r="OBO187" s="312"/>
      <c r="OBP187" s="312"/>
      <c r="OBQ187" s="312"/>
      <c r="OBR187" s="312"/>
      <c r="OBS187" s="312"/>
      <c r="OBT187" s="312"/>
      <c r="OBU187" s="312"/>
      <c r="OBV187" s="312"/>
      <c r="OBW187" s="312"/>
      <c r="OBX187" s="312"/>
      <c r="OBY187" s="312"/>
      <c r="OBZ187" s="312"/>
      <c r="OCA187" s="312"/>
      <c r="OCB187" s="312"/>
      <c r="OCC187" s="312"/>
      <c r="OCD187" s="312"/>
      <c r="OCE187" s="312"/>
      <c r="OCF187" s="312"/>
      <c r="OCG187" s="312"/>
      <c r="OCH187" s="312"/>
      <c r="OCI187" s="312"/>
      <c r="OCJ187" s="312"/>
      <c r="OCK187" s="312"/>
      <c r="OCL187" s="312"/>
      <c r="OCM187" s="312"/>
      <c r="OCN187" s="312"/>
      <c r="OCO187" s="312"/>
      <c r="OCP187" s="312"/>
      <c r="OCQ187" s="312"/>
      <c r="OCR187" s="312"/>
      <c r="OCS187" s="312"/>
      <c r="OCT187" s="312"/>
      <c r="OCU187" s="312"/>
      <c r="OCV187" s="312"/>
      <c r="OCW187" s="312"/>
      <c r="OCX187" s="312"/>
      <c r="OCY187" s="312"/>
      <c r="OCZ187" s="312"/>
      <c r="ODA187" s="312"/>
      <c r="ODB187" s="312"/>
      <c r="ODC187" s="312"/>
      <c r="ODD187" s="312"/>
      <c r="ODE187" s="312"/>
      <c r="ODF187" s="312"/>
      <c r="ODG187" s="312"/>
      <c r="ODH187" s="312"/>
      <c r="ODI187" s="312"/>
      <c r="ODJ187" s="312"/>
      <c r="ODK187" s="312"/>
      <c r="ODL187" s="312"/>
      <c r="ODM187" s="312"/>
      <c r="ODN187" s="312"/>
      <c r="ODO187" s="312"/>
      <c r="ODP187" s="312"/>
      <c r="ODQ187" s="312"/>
      <c r="ODR187" s="312"/>
      <c r="ODS187" s="312"/>
      <c r="ODT187" s="312"/>
      <c r="ODU187" s="312"/>
      <c r="ODV187" s="312"/>
      <c r="ODW187" s="312"/>
      <c r="ODX187" s="312"/>
      <c r="ODY187" s="312"/>
      <c r="ODZ187" s="312"/>
      <c r="OEA187" s="312"/>
      <c r="OEB187" s="312"/>
      <c r="OEC187" s="312"/>
      <c r="OED187" s="312"/>
      <c r="OEE187" s="312"/>
      <c r="OEF187" s="312"/>
      <c r="OEG187" s="312"/>
      <c r="OEH187" s="312"/>
      <c r="OEI187" s="312"/>
      <c r="OEJ187" s="312"/>
      <c r="OEK187" s="312"/>
      <c r="OEL187" s="312"/>
      <c r="OEM187" s="312"/>
      <c r="OEN187" s="312"/>
      <c r="OEO187" s="312"/>
      <c r="OEP187" s="312"/>
      <c r="OEQ187" s="312"/>
      <c r="OER187" s="312"/>
      <c r="OES187" s="312"/>
      <c r="OET187" s="312"/>
      <c r="OEU187" s="312"/>
      <c r="OEV187" s="312"/>
      <c r="OEW187" s="312"/>
      <c r="OEX187" s="312"/>
      <c r="OEY187" s="312"/>
      <c r="OEZ187" s="312"/>
      <c r="OFA187" s="312"/>
      <c r="OFB187" s="312"/>
      <c r="OFC187" s="312"/>
      <c r="OFD187" s="312"/>
      <c r="OFE187" s="312"/>
      <c r="OFF187" s="312"/>
      <c r="OFG187" s="312"/>
      <c r="OFH187" s="312"/>
      <c r="OFI187" s="312"/>
      <c r="OFJ187" s="312"/>
      <c r="OFK187" s="312"/>
      <c r="OFL187" s="312"/>
      <c r="OFM187" s="312"/>
      <c r="OFN187" s="312"/>
      <c r="OFO187" s="312"/>
      <c r="OFP187" s="312"/>
      <c r="OFQ187" s="312"/>
      <c r="OFR187" s="312"/>
      <c r="OFS187" s="312"/>
      <c r="OFT187" s="312"/>
      <c r="OFU187" s="312"/>
      <c r="OFV187" s="312"/>
      <c r="OFW187" s="312"/>
      <c r="OFX187" s="312"/>
      <c r="OFY187" s="312"/>
      <c r="OFZ187" s="312"/>
      <c r="OGA187" s="312"/>
      <c r="OGB187" s="312"/>
      <c r="OGC187" s="312"/>
      <c r="OGD187" s="312"/>
      <c r="OGE187" s="312"/>
      <c r="OGF187" s="312"/>
      <c r="OGG187" s="312"/>
      <c r="OGH187" s="312"/>
      <c r="OGI187" s="312"/>
      <c r="OGJ187" s="312"/>
      <c r="OGK187" s="312"/>
      <c r="OGL187" s="312"/>
      <c r="OGM187" s="312"/>
      <c r="OGN187" s="312"/>
      <c r="OGO187" s="312"/>
      <c r="OGP187" s="312"/>
      <c r="OGQ187" s="312"/>
      <c r="OGR187" s="312"/>
      <c r="OGS187" s="312"/>
      <c r="OGT187" s="312"/>
      <c r="OGU187" s="312"/>
      <c r="OGV187" s="312"/>
      <c r="OGW187" s="312"/>
      <c r="OGX187" s="312"/>
      <c r="OGY187" s="312"/>
      <c r="OGZ187" s="312"/>
      <c r="OHA187" s="312"/>
      <c r="OHB187" s="312"/>
      <c r="OHC187" s="312"/>
      <c r="OHD187" s="312"/>
      <c r="OHE187" s="312"/>
      <c r="OHF187" s="312"/>
      <c r="OHG187" s="312"/>
      <c r="OHH187" s="312"/>
      <c r="OHI187" s="312"/>
      <c r="OHJ187" s="312"/>
      <c r="OHK187" s="312"/>
      <c r="OHL187" s="312"/>
      <c r="OHM187" s="312"/>
      <c r="OHN187" s="312"/>
      <c r="OHO187" s="312"/>
      <c r="OHP187" s="312"/>
      <c r="OHQ187" s="312"/>
      <c r="OHR187" s="312"/>
      <c r="OHS187" s="312"/>
      <c r="OHT187" s="312"/>
      <c r="OHU187" s="312"/>
      <c r="OHV187" s="312"/>
      <c r="OHW187" s="312"/>
      <c r="OHX187" s="312"/>
      <c r="OHY187" s="312"/>
      <c r="OHZ187" s="312"/>
      <c r="OIA187" s="312"/>
      <c r="OIB187" s="312"/>
      <c r="OIC187" s="312"/>
      <c r="OID187" s="312"/>
      <c r="OIE187" s="312"/>
      <c r="OIF187" s="312"/>
      <c r="OIG187" s="312"/>
      <c r="OIH187" s="312"/>
      <c r="OII187" s="312"/>
      <c r="OIJ187" s="312"/>
      <c r="OIK187" s="312"/>
      <c r="OIL187" s="312"/>
      <c r="OIM187" s="312"/>
      <c r="OIN187" s="312"/>
      <c r="OIO187" s="312"/>
      <c r="OIP187" s="312"/>
      <c r="OIQ187" s="312"/>
      <c r="OIR187" s="312"/>
      <c r="OIS187" s="312"/>
      <c r="OIT187" s="312"/>
      <c r="OIU187" s="312"/>
      <c r="OIV187" s="312"/>
      <c r="OIW187" s="312"/>
      <c r="OIX187" s="312"/>
      <c r="OIY187" s="312"/>
      <c r="OIZ187" s="312"/>
      <c r="OJA187" s="312"/>
      <c r="OJB187" s="312"/>
      <c r="OJC187" s="312"/>
      <c r="OJD187" s="312"/>
      <c r="OJE187" s="312"/>
      <c r="OJF187" s="312"/>
      <c r="OJG187" s="312"/>
      <c r="OJH187" s="312"/>
      <c r="OJI187" s="312"/>
      <c r="OJJ187" s="312"/>
      <c r="OJK187" s="312"/>
      <c r="OJL187" s="312"/>
      <c r="OJM187" s="312"/>
      <c r="OJN187" s="312"/>
      <c r="OJO187" s="312"/>
      <c r="OJP187" s="312"/>
      <c r="OJQ187" s="312"/>
      <c r="OJR187" s="312"/>
      <c r="OJS187" s="312"/>
      <c r="OJT187" s="312"/>
      <c r="OJU187" s="312"/>
      <c r="OJV187" s="312"/>
      <c r="OJW187" s="312"/>
      <c r="OJX187" s="312"/>
      <c r="OJY187" s="312"/>
      <c r="OJZ187" s="312"/>
      <c r="OKA187" s="312"/>
      <c r="OKB187" s="312"/>
      <c r="OKC187" s="312"/>
      <c r="OKD187" s="312"/>
      <c r="OKE187" s="312"/>
      <c r="OKF187" s="312"/>
      <c r="OKG187" s="312"/>
      <c r="OKH187" s="312"/>
      <c r="OKI187" s="312"/>
      <c r="OKJ187" s="312"/>
      <c r="OKK187" s="312"/>
      <c r="OKL187" s="312"/>
      <c r="OKM187" s="312"/>
      <c r="OKN187" s="312"/>
      <c r="OKO187" s="312"/>
      <c r="OKP187" s="312"/>
      <c r="OKQ187" s="312"/>
      <c r="OKR187" s="312"/>
      <c r="OKS187" s="312"/>
      <c r="OKT187" s="312"/>
      <c r="OKU187" s="312"/>
      <c r="OKV187" s="312"/>
      <c r="OKW187" s="312"/>
      <c r="OKX187" s="312"/>
      <c r="OKY187" s="312"/>
      <c r="OKZ187" s="312"/>
      <c r="OLA187" s="312"/>
      <c r="OLB187" s="312"/>
      <c r="OLC187" s="312"/>
      <c r="OLD187" s="312"/>
      <c r="OLE187" s="312"/>
      <c r="OLF187" s="312"/>
      <c r="OLG187" s="312"/>
      <c r="OLH187" s="312"/>
      <c r="OLI187" s="312"/>
      <c r="OLJ187" s="312"/>
      <c r="OLK187" s="312"/>
      <c r="OLL187" s="312"/>
      <c r="OLM187" s="312"/>
      <c r="OLN187" s="312"/>
      <c r="OLO187" s="312"/>
      <c r="OLP187" s="312"/>
      <c r="OLQ187" s="312"/>
      <c r="OLR187" s="312"/>
      <c r="OLS187" s="312"/>
      <c r="OLT187" s="312"/>
      <c r="OLU187" s="312"/>
      <c r="OLV187" s="312"/>
      <c r="OLW187" s="312"/>
      <c r="OLX187" s="312"/>
      <c r="OLY187" s="312"/>
      <c r="OLZ187" s="312"/>
      <c r="OMA187" s="312"/>
      <c r="OMB187" s="312"/>
      <c r="OMC187" s="312"/>
      <c r="OMD187" s="312"/>
      <c r="OME187" s="312"/>
      <c r="OMF187" s="312"/>
      <c r="OMG187" s="312"/>
      <c r="OMH187" s="312"/>
      <c r="OMI187" s="312"/>
      <c r="OMJ187" s="312"/>
      <c r="OMK187" s="312"/>
      <c r="OML187" s="312"/>
      <c r="OMM187" s="312"/>
      <c r="OMN187" s="312"/>
      <c r="OMO187" s="312"/>
      <c r="OMP187" s="312"/>
      <c r="OMQ187" s="312"/>
      <c r="OMR187" s="312"/>
      <c r="OMS187" s="312"/>
      <c r="OMT187" s="312"/>
      <c r="OMU187" s="312"/>
      <c r="OMV187" s="312"/>
      <c r="OMW187" s="312"/>
      <c r="OMX187" s="312"/>
      <c r="OMY187" s="312"/>
      <c r="OMZ187" s="312"/>
      <c r="ONA187" s="312"/>
      <c r="ONB187" s="312"/>
      <c r="ONC187" s="312"/>
      <c r="OND187" s="312"/>
      <c r="ONE187" s="312"/>
      <c r="ONF187" s="312"/>
      <c r="ONG187" s="312"/>
      <c r="ONH187" s="312"/>
      <c r="ONI187" s="312"/>
      <c r="ONJ187" s="312"/>
      <c r="ONK187" s="312"/>
      <c r="ONL187" s="312"/>
      <c r="ONM187" s="312"/>
      <c r="ONN187" s="312"/>
      <c r="ONO187" s="312"/>
      <c r="ONP187" s="312"/>
      <c r="ONQ187" s="312"/>
      <c r="ONR187" s="312"/>
      <c r="ONS187" s="312"/>
      <c r="ONT187" s="312"/>
      <c r="ONU187" s="312"/>
      <c r="ONV187" s="312"/>
      <c r="ONW187" s="312"/>
      <c r="ONX187" s="312"/>
      <c r="ONY187" s="312"/>
      <c r="ONZ187" s="312"/>
      <c r="OOA187" s="312"/>
      <c r="OOB187" s="312"/>
      <c r="OOC187" s="312"/>
      <c r="OOD187" s="312"/>
      <c r="OOE187" s="312"/>
      <c r="OOF187" s="312"/>
      <c r="OOG187" s="312"/>
      <c r="OOH187" s="312"/>
      <c r="OOI187" s="312"/>
      <c r="OOJ187" s="312"/>
      <c r="OOK187" s="312"/>
      <c r="OOL187" s="312"/>
      <c r="OOM187" s="312"/>
      <c r="OON187" s="312"/>
      <c r="OOO187" s="312"/>
      <c r="OOP187" s="312"/>
      <c r="OOQ187" s="312"/>
      <c r="OOR187" s="312"/>
      <c r="OOS187" s="312"/>
      <c r="OOT187" s="312"/>
      <c r="OOU187" s="312"/>
      <c r="OOV187" s="312"/>
      <c r="OOW187" s="312"/>
      <c r="OOX187" s="312"/>
      <c r="OOY187" s="312"/>
      <c r="OOZ187" s="312"/>
      <c r="OPA187" s="312"/>
      <c r="OPB187" s="312"/>
      <c r="OPC187" s="312"/>
      <c r="OPD187" s="312"/>
      <c r="OPE187" s="312"/>
      <c r="OPF187" s="312"/>
      <c r="OPG187" s="312"/>
      <c r="OPH187" s="312"/>
      <c r="OPI187" s="312"/>
      <c r="OPJ187" s="312"/>
      <c r="OPK187" s="312"/>
      <c r="OPL187" s="312"/>
      <c r="OPM187" s="312"/>
      <c r="OPN187" s="312"/>
      <c r="OPO187" s="312"/>
      <c r="OPP187" s="312"/>
      <c r="OPQ187" s="312"/>
      <c r="OPR187" s="312"/>
      <c r="OPS187" s="312"/>
      <c r="OPT187" s="312"/>
      <c r="OPU187" s="312"/>
      <c r="OPV187" s="312"/>
      <c r="OPW187" s="312"/>
      <c r="OPX187" s="312"/>
      <c r="OPY187" s="312"/>
      <c r="OPZ187" s="312"/>
      <c r="OQA187" s="312"/>
      <c r="OQB187" s="312"/>
      <c r="OQC187" s="312"/>
      <c r="OQD187" s="312"/>
      <c r="OQE187" s="312"/>
      <c r="OQF187" s="312"/>
      <c r="OQG187" s="312"/>
      <c r="OQH187" s="312"/>
      <c r="OQI187" s="312"/>
      <c r="OQJ187" s="312"/>
      <c r="OQK187" s="312"/>
      <c r="OQL187" s="312"/>
      <c r="OQM187" s="312"/>
      <c r="OQN187" s="312"/>
      <c r="OQO187" s="312"/>
      <c r="OQP187" s="312"/>
      <c r="OQQ187" s="312"/>
      <c r="OQR187" s="312"/>
      <c r="OQS187" s="312"/>
      <c r="OQT187" s="312"/>
      <c r="OQU187" s="312"/>
      <c r="OQV187" s="312"/>
      <c r="OQW187" s="312"/>
      <c r="OQX187" s="312"/>
      <c r="OQY187" s="312"/>
      <c r="OQZ187" s="312"/>
      <c r="ORA187" s="312"/>
      <c r="ORB187" s="312"/>
      <c r="ORC187" s="312"/>
      <c r="ORD187" s="312"/>
      <c r="ORE187" s="312"/>
      <c r="ORF187" s="312"/>
      <c r="ORG187" s="312"/>
      <c r="ORH187" s="312"/>
      <c r="ORI187" s="312"/>
      <c r="ORJ187" s="312"/>
      <c r="ORK187" s="312"/>
      <c r="ORL187" s="312"/>
      <c r="ORM187" s="312"/>
      <c r="ORN187" s="312"/>
      <c r="ORO187" s="312"/>
      <c r="ORP187" s="312"/>
      <c r="ORQ187" s="312"/>
      <c r="ORR187" s="312"/>
      <c r="ORS187" s="312"/>
      <c r="ORT187" s="312"/>
      <c r="ORU187" s="312"/>
      <c r="ORV187" s="312"/>
      <c r="ORW187" s="312"/>
      <c r="ORX187" s="312"/>
      <c r="ORY187" s="312"/>
      <c r="ORZ187" s="312"/>
      <c r="OSA187" s="312"/>
      <c r="OSB187" s="312"/>
      <c r="OSC187" s="312"/>
      <c r="OSD187" s="312"/>
      <c r="OSE187" s="312"/>
      <c r="OSF187" s="312"/>
      <c r="OSG187" s="312"/>
      <c r="OSH187" s="312"/>
      <c r="OSI187" s="312"/>
      <c r="OSJ187" s="312"/>
      <c r="OSK187" s="312"/>
      <c r="OSL187" s="312"/>
      <c r="OSM187" s="312"/>
      <c r="OSN187" s="312"/>
      <c r="OSO187" s="312"/>
      <c r="OSP187" s="312"/>
      <c r="OSQ187" s="312"/>
      <c r="OSR187" s="312"/>
      <c r="OSS187" s="312"/>
      <c r="OST187" s="312"/>
      <c r="OSU187" s="312"/>
      <c r="OSV187" s="312"/>
      <c r="OSW187" s="312"/>
      <c r="OSX187" s="312"/>
      <c r="OSY187" s="312"/>
      <c r="OSZ187" s="312"/>
      <c r="OTA187" s="312"/>
      <c r="OTB187" s="312"/>
      <c r="OTC187" s="312"/>
      <c r="OTD187" s="312"/>
      <c r="OTE187" s="312"/>
      <c r="OTF187" s="312"/>
      <c r="OTG187" s="312"/>
      <c r="OTH187" s="312"/>
      <c r="OTI187" s="312"/>
      <c r="OTJ187" s="312"/>
      <c r="OTK187" s="312"/>
      <c r="OTL187" s="312"/>
      <c r="OTM187" s="312"/>
      <c r="OTN187" s="312"/>
      <c r="OTO187" s="312"/>
      <c r="OTP187" s="312"/>
      <c r="OTQ187" s="312"/>
      <c r="OTR187" s="312"/>
      <c r="OTS187" s="312"/>
      <c r="OTT187" s="312"/>
      <c r="OTU187" s="312"/>
      <c r="OTV187" s="312"/>
      <c r="OTW187" s="312"/>
      <c r="OTX187" s="312"/>
      <c r="OTY187" s="312"/>
      <c r="OTZ187" s="312"/>
      <c r="OUA187" s="312"/>
      <c r="OUB187" s="312"/>
      <c r="OUC187" s="312"/>
      <c r="OUD187" s="312"/>
      <c r="OUE187" s="312"/>
      <c r="OUF187" s="312"/>
      <c r="OUG187" s="312"/>
      <c r="OUH187" s="312"/>
      <c r="OUI187" s="312"/>
      <c r="OUJ187" s="312"/>
      <c r="OUK187" s="312"/>
      <c r="OUL187" s="312"/>
      <c r="OUM187" s="312"/>
      <c r="OUN187" s="312"/>
      <c r="OUO187" s="312"/>
      <c r="OUP187" s="312"/>
      <c r="OUQ187" s="312"/>
      <c r="OUR187" s="312"/>
      <c r="OUS187" s="312"/>
      <c r="OUT187" s="312"/>
      <c r="OUU187" s="312"/>
      <c r="OUV187" s="312"/>
      <c r="OUW187" s="312"/>
      <c r="OUX187" s="312"/>
      <c r="OUY187" s="312"/>
      <c r="OUZ187" s="312"/>
      <c r="OVA187" s="312"/>
      <c r="OVB187" s="312"/>
      <c r="OVC187" s="312"/>
      <c r="OVD187" s="312"/>
      <c r="OVE187" s="312"/>
      <c r="OVF187" s="312"/>
      <c r="OVG187" s="312"/>
      <c r="OVH187" s="312"/>
      <c r="OVI187" s="312"/>
      <c r="OVJ187" s="312"/>
      <c r="OVK187" s="312"/>
      <c r="OVL187" s="312"/>
      <c r="OVM187" s="312"/>
      <c r="OVN187" s="312"/>
      <c r="OVO187" s="312"/>
      <c r="OVP187" s="312"/>
      <c r="OVQ187" s="312"/>
      <c r="OVR187" s="312"/>
      <c r="OVS187" s="312"/>
      <c r="OVT187" s="312"/>
      <c r="OVU187" s="312"/>
      <c r="OVV187" s="312"/>
      <c r="OVW187" s="312"/>
      <c r="OVX187" s="312"/>
      <c r="OVY187" s="312"/>
      <c r="OVZ187" s="312"/>
      <c r="OWA187" s="312"/>
      <c r="OWB187" s="312"/>
      <c r="OWC187" s="312"/>
      <c r="OWD187" s="312"/>
      <c r="OWE187" s="312"/>
      <c r="OWF187" s="312"/>
      <c r="OWG187" s="312"/>
      <c r="OWH187" s="312"/>
      <c r="OWI187" s="312"/>
      <c r="OWJ187" s="312"/>
      <c r="OWK187" s="312"/>
      <c r="OWL187" s="312"/>
      <c r="OWM187" s="312"/>
      <c r="OWN187" s="312"/>
      <c r="OWO187" s="312"/>
      <c r="OWP187" s="312"/>
      <c r="OWQ187" s="312"/>
      <c r="OWR187" s="312"/>
      <c r="OWS187" s="312"/>
      <c r="OWT187" s="312"/>
      <c r="OWU187" s="312"/>
      <c r="OWV187" s="312"/>
      <c r="OWW187" s="312"/>
      <c r="OWX187" s="312"/>
      <c r="OWY187" s="312"/>
      <c r="OWZ187" s="312"/>
      <c r="OXA187" s="312"/>
      <c r="OXB187" s="312"/>
      <c r="OXC187" s="312"/>
      <c r="OXD187" s="312"/>
      <c r="OXE187" s="312"/>
      <c r="OXF187" s="312"/>
      <c r="OXG187" s="312"/>
      <c r="OXH187" s="312"/>
      <c r="OXI187" s="312"/>
      <c r="OXJ187" s="312"/>
      <c r="OXK187" s="312"/>
      <c r="OXL187" s="312"/>
      <c r="OXM187" s="312"/>
      <c r="OXN187" s="312"/>
      <c r="OXO187" s="312"/>
      <c r="OXP187" s="312"/>
      <c r="OXQ187" s="312"/>
      <c r="OXR187" s="312"/>
      <c r="OXS187" s="312"/>
      <c r="OXT187" s="312"/>
      <c r="OXU187" s="312"/>
      <c r="OXV187" s="312"/>
      <c r="OXW187" s="312"/>
      <c r="OXX187" s="312"/>
      <c r="OXY187" s="312"/>
      <c r="OXZ187" s="312"/>
      <c r="OYA187" s="312"/>
      <c r="OYB187" s="312"/>
      <c r="OYC187" s="312"/>
      <c r="OYD187" s="312"/>
      <c r="OYE187" s="312"/>
      <c r="OYF187" s="312"/>
      <c r="OYG187" s="312"/>
      <c r="OYH187" s="312"/>
      <c r="OYI187" s="312"/>
      <c r="OYJ187" s="312"/>
      <c r="OYK187" s="312"/>
      <c r="OYL187" s="312"/>
      <c r="OYM187" s="312"/>
      <c r="OYN187" s="312"/>
      <c r="OYO187" s="312"/>
      <c r="OYP187" s="312"/>
      <c r="OYQ187" s="312"/>
      <c r="OYR187" s="312"/>
      <c r="OYS187" s="312"/>
      <c r="OYT187" s="312"/>
      <c r="OYU187" s="312"/>
      <c r="OYV187" s="312"/>
      <c r="OYW187" s="312"/>
      <c r="OYX187" s="312"/>
      <c r="OYY187" s="312"/>
      <c r="OYZ187" s="312"/>
      <c r="OZA187" s="312"/>
      <c r="OZB187" s="312"/>
      <c r="OZC187" s="312"/>
      <c r="OZD187" s="312"/>
      <c r="OZE187" s="312"/>
      <c r="OZF187" s="312"/>
      <c r="OZG187" s="312"/>
      <c r="OZH187" s="312"/>
      <c r="OZI187" s="312"/>
      <c r="OZJ187" s="312"/>
      <c r="OZK187" s="312"/>
      <c r="OZL187" s="312"/>
      <c r="OZM187" s="312"/>
      <c r="OZN187" s="312"/>
      <c r="OZO187" s="312"/>
      <c r="OZP187" s="312"/>
      <c r="OZQ187" s="312"/>
      <c r="OZR187" s="312"/>
      <c r="OZS187" s="312"/>
      <c r="OZT187" s="312"/>
      <c r="OZU187" s="312"/>
      <c r="OZV187" s="312"/>
      <c r="OZW187" s="312"/>
      <c r="OZX187" s="312"/>
      <c r="OZY187" s="312"/>
      <c r="OZZ187" s="312"/>
      <c r="PAA187" s="312"/>
      <c r="PAB187" s="312"/>
      <c r="PAC187" s="312"/>
      <c r="PAD187" s="312"/>
      <c r="PAE187" s="312"/>
      <c r="PAF187" s="312"/>
      <c r="PAG187" s="312"/>
      <c r="PAH187" s="312"/>
      <c r="PAI187" s="312"/>
      <c r="PAJ187" s="312"/>
      <c r="PAK187" s="312"/>
      <c r="PAL187" s="312"/>
      <c r="PAM187" s="312"/>
      <c r="PAN187" s="312"/>
      <c r="PAO187" s="312"/>
      <c r="PAP187" s="312"/>
      <c r="PAQ187" s="312"/>
      <c r="PAR187" s="312"/>
      <c r="PAS187" s="312"/>
      <c r="PAT187" s="312"/>
      <c r="PAU187" s="312"/>
      <c r="PAV187" s="312"/>
      <c r="PAW187" s="312"/>
      <c r="PAX187" s="312"/>
      <c r="PAY187" s="312"/>
      <c r="PAZ187" s="312"/>
      <c r="PBA187" s="312"/>
      <c r="PBB187" s="312"/>
      <c r="PBC187" s="312"/>
      <c r="PBD187" s="312"/>
      <c r="PBE187" s="312"/>
      <c r="PBF187" s="312"/>
      <c r="PBG187" s="312"/>
      <c r="PBH187" s="312"/>
      <c r="PBI187" s="312"/>
      <c r="PBJ187" s="312"/>
      <c r="PBK187" s="312"/>
      <c r="PBL187" s="312"/>
      <c r="PBM187" s="312"/>
      <c r="PBN187" s="312"/>
      <c r="PBO187" s="312"/>
      <c r="PBP187" s="312"/>
      <c r="PBQ187" s="312"/>
      <c r="PBR187" s="312"/>
      <c r="PBS187" s="312"/>
      <c r="PBT187" s="312"/>
      <c r="PBU187" s="312"/>
      <c r="PBV187" s="312"/>
      <c r="PBW187" s="312"/>
      <c r="PBX187" s="312"/>
      <c r="PBY187" s="312"/>
      <c r="PBZ187" s="312"/>
      <c r="PCA187" s="312"/>
      <c r="PCB187" s="312"/>
      <c r="PCC187" s="312"/>
      <c r="PCD187" s="312"/>
      <c r="PCE187" s="312"/>
      <c r="PCF187" s="312"/>
      <c r="PCG187" s="312"/>
      <c r="PCH187" s="312"/>
      <c r="PCI187" s="312"/>
      <c r="PCJ187" s="312"/>
      <c r="PCK187" s="312"/>
      <c r="PCL187" s="312"/>
      <c r="PCM187" s="312"/>
      <c r="PCN187" s="312"/>
      <c r="PCO187" s="312"/>
      <c r="PCP187" s="312"/>
      <c r="PCQ187" s="312"/>
      <c r="PCR187" s="312"/>
      <c r="PCS187" s="312"/>
      <c r="PCT187" s="312"/>
      <c r="PCU187" s="312"/>
      <c r="PCV187" s="312"/>
      <c r="PCW187" s="312"/>
      <c r="PCX187" s="312"/>
      <c r="PCY187" s="312"/>
      <c r="PCZ187" s="312"/>
      <c r="PDA187" s="312"/>
      <c r="PDB187" s="312"/>
      <c r="PDC187" s="312"/>
      <c r="PDD187" s="312"/>
      <c r="PDE187" s="312"/>
      <c r="PDF187" s="312"/>
      <c r="PDG187" s="312"/>
      <c r="PDH187" s="312"/>
      <c r="PDI187" s="312"/>
      <c r="PDJ187" s="312"/>
      <c r="PDK187" s="312"/>
      <c r="PDL187" s="312"/>
      <c r="PDM187" s="312"/>
      <c r="PDN187" s="312"/>
      <c r="PDO187" s="312"/>
      <c r="PDP187" s="312"/>
      <c r="PDQ187" s="312"/>
      <c r="PDR187" s="312"/>
      <c r="PDS187" s="312"/>
      <c r="PDT187" s="312"/>
      <c r="PDU187" s="312"/>
      <c r="PDV187" s="312"/>
      <c r="PDW187" s="312"/>
      <c r="PDX187" s="312"/>
      <c r="PDY187" s="312"/>
      <c r="PDZ187" s="312"/>
      <c r="PEA187" s="312"/>
      <c r="PEB187" s="312"/>
      <c r="PEC187" s="312"/>
      <c r="PED187" s="312"/>
      <c r="PEE187" s="312"/>
      <c r="PEF187" s="312"/>
      <c r="PEG187" s="312"/>
      <c r="PEH187" s="312"/>
      <c r="PEI187" s="312"/>
      <c r="PEJ187" s="312"/>
      <c r="PEK187" s="312"/>
      <c r="PEL187" s="312"/>
      <c r="PEM187" s="312"/>
      <c r="PEN187" s="312"/>
      <c r="PEO187" s="312"/>
      <c r="PEP187" s="312"/>
      <c r="PEQ187" s="312"/>
      <c r="PER187" s="312"/>
      <c r="PES187" s="312"/>
      <c r="PET187" s="312"/>
      <c r="PEU187" s="312"/>
      <c r="PEV187" s="312"/>
      <c r="PEW187" s="312"/>
      <c r="PEX187" s="312"/>
      <c r="PEY187" s="312"/>
      <c r="PEZ187" s="312"/>
      <c r="PFA187" s="312"/>
      <c r="PFB187" s="312"/>
      <c r="PFC187" s="312"/>
      <c r="PFD187" s="312"/>
      <c r="PFE187" s="312"/>
      <c r="PFF187" s="312"/>
      <c r="PFG187" s="312"/>
      <c r="PFH187" s="312"/>
      <c r="PFI187" s="312"/>
      <c r="PFJ187" s="312"/>
      <c r="PFK187" s="312"/>
      <c r="PFL187" s="312"/>
      <c r="PFM187" s="312"/>
      <c r="PFN187" s="312"/>
      <c r="PFO187" s="312"/>
      <c r="PFP187" s="312"/>
      <c r="PFQ187" s="312"/>
      <c r="PFR187" s="312"/>
      <c r="PFS187" s="312"/>
      <c r="PFT187" s="312"/>
      <c r="PFU187" s="312"/>
      <c r="PFV187" s="312"/>
      <c r="PFW187" s="312"/>
      <c r="PFX187" s="312"/>
      <c r="PFY187" s="312"/>
      <c r="PFZ187" s="312"/>
      <c r="PGA187" s="312"/>
      <c r="PGB187" s="312"/>
      <c r="PGC187" s="312"/>
      <c r="PGD187" s="312"/>
      <c r="PGE187" s="312"/>
      <c r="PGF187" s="312"/>
      <c r="PGG187" s="312"/>
      <c r="PGH187" s="312"/>
      <c r="PGI187" s="312"/>
      <c r="PGJ187" s="312"/>
      <c r="PGK187" s="312"/>
      <c r="PGL187" s="312"/>
      <c r="PGM187" s="312"/>
      <c r="PGN187" s="312"/>
      <c r="PGO187" s="312"/>
      <c r="PGP187" s="312"/>
      <c r="PGQ187" s="312"/>
      <c r="PGR187" s="312"/>
      <c r="PGS187" s="312"/>
      <c r="PGT187" s="312"/>
      <c r="PGU187" s="312"/>
      <c r="PGV187" s="312"/>
      <c r="PGW187" s="312"/>
      <c r="PGX187" s="312"/>
      <c r="PGY187" s="312"/>
      <c r="PGZ187" s="312"/>
      <c r="PHA187" s="312"/>
      <c r="PHB187" s="312"/>
      <c r="PHC187" s="312"/>
      <c r="PHD187" s="312"/>
      <c r="PHE187" s="312"/>
      <c r="PHF187" s="312"/>
      <c r="PHG187" s="312"/>
      <c r="PHH187" s="312"/>
      <c r="PHI187" s="312"/>
      <c r="PHJ187" s="312"/>
      <c r="PHK187" s="312"/>
      <c r="PHL187" s="312"/>
      <c r="PHM187" s="312"/>
      <c r="PHN187" s="312"/>
      <c r="PHO187" s="312"/>
      <c r="PHP187" s="312"/>
      <c r="PHQ187" s="312"/>
      <c r="PHR187" s="312"/>
      <c r="PHS187" s="312"/>
      <c r="PHT187" s="312"/>
      <c r="PHU187" s="312"/>
      <c r="PHV187" s="312"/>
      <c r="PHW187" s="312"/>
      <c r="PHX187" s="312"/>
      <c r="PHY187" s="312"/>
      <c r="PHZ187" s="312"/>
      <c r="PIA187" s="312"/>
      <c r="PIB187" s="312"/>
      <c r="PIC187" s="312"/>
      <c r="PID187" s="312"/>
      <c r="PIE187" s="312"/>
      <c r="PIF187" s="312"/>
      <c r="PIG187" s="312"/>
      <c r="PIH187" s="312"/>
      <c r="PII187" s="312"/>
      <c r="PIJ187" s="312"/>
      <c r="PIK187" s="312"/>
      <c r="PIL187" s="312"/>
      <c r="PIM187" s="312"/>
      <c r="PIN187" s="312"/>
      <c r="PIO187" s="312"/>
      <c r="PIP187" s="312"/>
      <c r="PIQ187" s="312"/>
      <c r="PIR187" s="312"/>
      <c r="PIS187" s="312"/>
      <c r="PIT187" s="312"/>
      <c r="PIU187" s="312"/>
      <c r="PIV187" s="312"/>
      <c r="PIW187" s="312"/>
      <c r="PIX187" s="312"/>
      <c r="PIY187" s="312"/>
      <c r="PIZ187" s="312"/>
      <c r="PJA187" s="312"/>
      <c r="PJB187" s="312"/>
      <c r="PJC187" s="312"/>
      <c r="PJD187" s="312"/>
      <c r="PJE187" s="312"/>
      <c r="PJF187" s="312"/>
      <c r="PJG187" s="312"/>
      <c r="PJH187" s="312"/>
      <c r="PJI187" s="312"/>
      <c r="PJJ187" s="312"/>
      <c r="PJK187" s="312"/>
      <c r="PJL187" s="312"/>
      <c r="PJM187" s="312"/>
      <c r="PJN187" s="312"/>
      <c r="PJO187" s="312"/>
      <c r="PJP187" s="312"/>
      <c r="PJQ187" s="312"/>
      <c r="PJR187" s="312"/>
      <c r="PJS187" s="312"/>
      <c r="PJT187" s="312"/>
      <c r="PJU187" s="312"/>
      <c r="PJV187" s="312"/>
      <c r="PJW187" s="312"/>
      <c r="PJX187" s="312"/>
      <c r="PJY187" s="312"/>
      <c r="PJZ187" s="312"/>
      <c r="PKA187" s="312"/>
      <c r="PKB187" s="312"/>
      <c r="PKC187" s="312"/>
      <c r="PKD187" s="312"/>
      <c r="PKE187" s="312"/>
      <c r="PKF187" s="312"/>
      <c r="PKG187" s="312"/>
      <c r="PKH187" s="312"/>
      <c r="PKI187" s="312"/>
      <c r="PKJ187" s="312"/>
      <c r="PKK187" s="312"/>
      <c r="PKL187" s="312"/>
      <c r="PKM187" s="312"/>
      <c r="PKN187" s="312"/>
      <c r="PKO187" s="312"/>
      <c r="PKP187" s="312"/>
      <c r="PKQ187" s="312"/>
      <c r="PKR187" s="312"/>
      <c r="PKS187" s="312"/>
      <c r="PKT187" s="312"/>
      <c r="PKU187" s="312"/>
      <c r="PKV187" s="312"/>
      <c r="PKW187" s="312"/>
      <c r="PKX187" s="312"/>
      <c r="PKY187" s="312"/>
      <c r="PKZ187" s="312"/>
      <c r="PLA187" s="312"/>
      <c r="PLB187" s="312"/>
      <c r="PLC187" s="312"/>
      <c r="PLD187" s="312"/>
      <c r="PLE187" s="312"/>
      <c r="PLF187" s="312"/>
      <c r="PLG187" s="312"/>
      <c r="PLH187" s="312"/>
      <c r="PLI187" s="312"/>
      <c r="PLJ187" s="312"/>
      <c r="PLK187" s="312"/>
      <c r="PLL187" s="312"/>
      <c r="PLM187" s="312"/>
      <c r="PLN187" s="312"/>
      <c r="PLO187" s="312"/>
      <c r="PLP187" s="312"/>
      <c r="PLQ187" s="312"/>
      <c r="PLR187" s="312"/>
      <c r="PLS187" s="312"/>
      <c r="PLT187" s="312"/>
      <c r="PLU187" s="312"/>
      <c r="PLV187" s="312"/>
      <c r="PLW187" s="312"/>
      <c r="PLX187" s="312"/>
      <c r="PLY187" s="312"/>
      <c r="PLZ187" s="312"/>
      <c r="PMA187" s="312"/>
      <c r="PMB187" s="312"/>
      <c r="PMC187" s="312"/>
      <c r="PMD187" s="312"/>
      <c r="PME187" s="312"/>
      <c r="PMF187" s="312"/>
      <c r="PMG187" s="312"/>
      <c r="PMH187" s="312"/>
      <c r="PMI187" s="312"/>
      <c r="PMJ187" s="312"/>
      <c r="PMK187" s="312"/>
      <c r="PML187" s="312"/>
      <c r="PMM187" s="312"/>
      <c r="PMN187" s="312"/>
      <c r="PMO187" s="312"/>
      <c r="PMP187" s="312"/>
      <c r="PMQ187" s="312"/>
      <c r="PMR187" s="312"/>
      <c r="PMS187" s="312"/>
      <c r="PMT187" s="312"/>
      <c r="PMU187" s="312"/>
      <c r="PMV187" s="312"/>
      <c r="PMW187" s="312"/>
      <c r="PMX187" s="312"/>
      <c r="PMY187" s="312"/>
      <c r="PMZ187" s="312"/>
      <c r="PNA187" s="312"/>
      <c r="PNB187" s="312"/>
      <c r="PNC187" s="312"/>
      <c r="PND187" s="312"/>
      <c r="PNE187" s="312"/>
      <c r="PNF187" s="312"/>
      <c r="PNG187" s="312"/>
      <c r="PNH187" s="312"/>
      <c r="PNI187" s="312"/>
      <c r="PNJ187" s="312"/>
      <c r="PNK187" s="312"/>
      <c r="PNL187" s="312"/>
      <c r="PNM187" s="312"/>
      <c r="PNN187" s="312"/>
      <c r="PNO187" s="312"/>
      <c r="PNP187" s="312"/>
      <c r="PNQ187" s="312"/>
      <c r="PNR187" s="312"/>
      <c r="PNS187" s="312"/>
      <c r="PNT187" s="312"/>
      <c r="PNU187" s="312"/>
      <c r="PNV187" s="312"/>
      <c r="PNW187" s="312"/>
      <c r="PNX187" s="312"/>
      <c r="PNY187" s="312"/>
      <c r="PNZ187" s="312"/>
      <c r="POA187" s="312"/>
      <c r="POB187" s="312"/>
      <c r="POC187" s="312"/>
      <c r="POD187" s="312"/>
      <c r="POE187" s="312"/>
      <c r="POF187" s="312"/>
      <c r="POG187" s="312"/>
      <c r="POH187" s="312"/>
      <c r="POI187" s="312"/>
      <c r="POJ187" s="312"/>
      <c r="POK187" s="312"/>
      <c r="POL187" s="312"/>
      <c r="POM187" s="312"/>
      <c r="PON187" s="312"/>
      <c r="POO187" s="312"/>
      <c r="POP187" s="312"/>
      <c r="POQ187" s="312"/>
      <c r="POR187" s="312"/>
      <c r="POS187" s="312"/>
      <c r="POT187" s="312"/>
      <c r="POU187" s="312"/>
      <c r="POV187" s="312"/>
      <c r="POW187" s="312"/>
      <c r="POX187" s="312"/>
      <c r="POY187" s="312"/>
      <c r="POZ187" s="312"/>
      <c r="PPA187" s="312"/>
      <c r="PPB187" s="312"/>
      <c r="PPC187" s="312"/>
      <c r="PPD187" s="312"/>
      <c r="PPE187" s="312"/>
      <c r="PPF187" s="312"/>
      <c r="PPG187" s="312"/>
      <c r="PPH187" s="312"/>
      <c r="PPI187" s="312"/>
      <c r="PPJ187" s="312"/>
      <c r="PPK187" s="312"/>
      <c r="PPL187" s="312"/>
      <c r="PPM187" s="312"/>
      <c r="PPN187" s="312"/>
      <c r="PPO187" s="312"/>
      <c r="PPP187" s="312"/>
      <c r="PPQ187" s="312"/>
      <c r="PPR187" s="312"/>
      <c r="PPS187" s="312"/>
      <c r="PPT187" s="312"/>
      <c r="PPU187" s="312"/>
      <c r="PPV187" s="312"/>
      <c r="PPW187" s="312"/>
      <c r="PPX187" s="312"/>
      <c r="PPY187" s="312"/>
      <c r="PPZ187" s="312"/>
      <c r="PQA187" s="312"/>
      <c r="PQB187" s="312"/>
      <c r="PQC187" s="312"/>
      <c r="PQD187" s="312"/>
      <c r="PQE187" s="312"/>
      <c r="PQF187" s="312"/>
      <c r="PQG187" s="312"/>
      <c r="PQH187" s="312"/>
      <c r="PQI187" s="312"/>
      <c r="PQJ187" s="312"/>
      <c r="PQK187" s="312"/>
      <c r="PQL187" s="312"/>
      <c r="PQM187" s="312"/>
      <c r="PQN187" s="312"/>
      <c r="PQO187" s="312"/>
      <c r="PQP187" s="312"/>
      <c r="PQQ187" s="312"/>
      <c r="PQR187" s="312"/>
      <c r="PQS187" s="312"/>
      <c r="PQT187" s="312"/>
      <c r="PQU187" s="312"/>
      <c r="PQV187" s="312"/>
      <c r="PQW187" s="312"/>
      <c r="PQX187" s="312"/>
      <c r="PQY187" s="312"/>
      <c r="PQZ187" s="312"/>
      <c r="PRA187" s="312"/>
      <c r="PRB187" s="312"/>
      <c r="PRC187" s="312"/>
      <c r="PRD187" s="312"/>
      <c r="PRE187" s="312"/>
      <c r="PRF187" s="312"/>
      <c r="PRG187" s="312"/>
      <c r="PRH187" s="312"/>
      <c r="PRI187" s="312"/>
      <c r="PRJ187" s="312"/>
      <c r="PRK187" s="312"/>
      <c r="PRL187" s="312"/>
      <c r="PRM187" s="312"/>
      <c r="PRN187" s="312"/>
      <c r="PRO187" s="312"/>
      <c r="PRP187" s="312"/>
      <c r="PRQ187" s="312"/>
      <c r="PRR187" s="312"/>
      <c r="PRS187" s="312"/>
      <c r="PRT187" s="312"/>
      <c r="PRU187" s="312"/>
      <c r="PRV187" s="312"/>
      <c r="PRW187" s="312"/>
      <c r="PRX187" s="312"/>
      <c r="PRY187" s="312"/>
      <c r="PRZ187" s="312"/>
      <c r="PSA187" s="312"/>
      <c r="PSB187" s="312"/>
      <c r="PSC187" s="312"/>
      <c r="PSD187" s="312"/>
      <c r="PSE187" s="312"/>
      <c r="PSF187" s="312"/>
      <c r="PSG187" s="312"/>
      <c r="PSH187" s="312"/>
      <c r="PSI187" s="312"/>
      <c r="PSJ187" s="312"/>
      <c r="PSK187" s="312"/>
      <c r="PSL187" s="312"/>
      <c r="PSM187" s="312"/>
      <c r="PSN187" s="312"/>
      <c r="PSO187" s="312"/>
      <c r="PSP187" s="312"/>
      <c r="PSQ187" s="312"/>
      <c r="PSR187" s="312"/>
      <c r="PSS187" s="312"/>
      <c r="PST187" s="312"/>
      <c r="PSU187" s="312"/>
      <c r="PSV187" s="312"/>
      <c r="PSW187" s="312"/>
      <c r="PSX187" s="312"/>
      <c r="PSY187" s="312"/>
      <c r="PSZ187" s="312"/>
      <c r="PTA187" s="312"/>
      <c r="PTB187" s="312"/>
      <c r="PTC187" s="312"/>
      <c r="PTD187" s="312"/>
      <c r="PTE187" s="312"/>
      <c r="PTF187" s="312"/>
      <c r="PTG187" s="312"/>
      <c r="PTH187" s="312"/>
      <c r="PTI187" s="312"/>
      <c r="PTJ187" s="312"/>
      <c r="PTK187" s="312"/>
      <c r="PTL187" s="312"/>
      <c r="PTM187" s="312"/>
      <c r="PTN187" s="312"/>
      <c r="PTO187" s="312"/>
      <c r="PTP187" s="312"/>
      <c r="PTQ187" s="312"/>
      <c r="PTR187" s="312"/>
      <c r="PTS187" s="312"/>
      <c r="PTT187" s="312"/>
      <c r="PTU187" s="312"/>
      <c r="PTV187" s="312"/>
      <c r="PTW187" s="312"/>
      <c r="PTX187" s="312"/>
      <c r="PTY187" s="312"/>
      <c r="PTZ187" s="312"/>
      <c r="PUA187" s="312"/>
      <c r="PUB187" s="312"/>
      <c r="PUC187" s="312"/>
      <c r="PUD187" s="312"/>
      <c r="PUE187" s="312"/>
      <c r="PUF187" s="312"/>
      <c r="PUG187" s="312"/>
      <c r="PUH187" s="312"/>
      <c r="PUI187" s="312"/>
      <c r="PUJ187" s="312"/>
      <c r="PUK187" s="312"/>
      <c r="PUL187" s="312"/>
      <c r="PUM187" s="312"/>
      <c r="PUN187" s="312"/>
      <c r="PUO187" s="312"/>
      <c r="PUP187" s="312"/>
      <c r="PUQ187" s="312"/>
      <c r="PUR187" s="312"/>
      <c r="PUS187" s="312"/>
      <c r="PUT187" s="312"/>
      <c r="PUU187" s="312"/>
      <c r="PUV187" s="312"/>
      <c r="PUW187" s="312"/>
      <c r="PUX187" s="312"/>
      <c r="PUY187" s="312"/>
      <c r="PUZ187" s="312"/>
      <c r="PVA187" s="312"/>
      <c r="PVB187" s="312"/>
      <c r="PVC187" s="312"/>
      <c r="PVD187" s="312"/>
      <c r="PVE187" s="312"/>
      <c r="PVF187" s="312"/>
      <c r="PVG187" s="312"/>
      <c r="PVH187" s="312"/>
      <c r="PVI187" s="312"/>
      <c r="PVJ187" s="312"/>
      <c r="PVK187" s="312"/>
      <c r="PVL187" s="312"/>
      <c r="PVM187" s="312"/>
      <c r="PVN187" s="312"/>
      <c r="PVO187" s="312"/>
      <c r="PVP187" s="312"/>
      <c r="PVQ187" s="312"/>
      <c r="PVR187" s="312"/>
      <c r="PVS187" s="312"/>
      <c r="PVT187" s="312"/>
      <c r="PVU187" s="312"/>
      <c r="PVV187" s="312"/>
      <c r="PVW187" s="312"/>
      <c r="PVX187" s="312"/>
      <c r="PVY187" s="312"/>
      <c r="PVZ187" s="312"/>
      <c r="PWA187" s="312"/>
      <c r="PWB187" s="312"/>
      <c r="PWC187" s="312"/>
      <c r="PWD187" s="312"/>
      <c r="PWE187" s="312"/>
      <c r="PWF187" s="312"/>
      <c r="PWG187" s="312"/>
      <c r="PWH187" s="312"/>
      <c r="PWI187" s="312"/>
      <c r="PWJ187" s="312"/>
      <c r="PWK187" s="312"/>
      <c r="PWL187" s="312"/>
      <c r="PWM187" s="312"/>
      <c r="PWN187" s="312"/>
      <c r="PWO187" s="312"/>
      <c r="PWP187" s="312"/>
      <c r="PWQ187" s="312"/>
      <c r="PWR187" s="312"/>
      <c r="PWS187" s="312"/>
      <c r="PWT187" s="312"/>
      <c r="PWU187" s="312"/>
      <c r="PWV187" s="312"/>
      <c r="PWW187" s="312"/>
      <c r="PWX187" s="312"/>
      <c r="PWY187" s="312"/>
      <c r="PWZ187" s="312"/>
      <c r="PXA187" s="312"/>
      <c r="PXB187" s="312"/>
      <c r="PXC187" s="312"/>
      <c r="PXD187" s="312"/>
      <c r="PXE187" s="312"/>
      <c r="PXF187" s="312"/>
      <c r="PXG187" s="312"/>
      <c r="PXH187" s="312"/>
      <c r="PXI187" s="312"/>
      <c r="PXJ187" s="312"/>
      <c r="PXK187" s="312"/>
      <c r="PXL187" s="312"/>
      <c r="PXM187" s="312"/>
      <c r="PXN187" s="312"/>
      <c r="PXO187" s="312"/>
      <c r="PXP187" s="312"/>
      <c r="PXQ187" s="312"/>
      <c r="PXR187" s="312"/>
      <c r="PXS187" s="312"/>
      <c r="PXT187" s="312"/>
      <c r="PXU187" s="312"/>
      <c r="PXV187" s="312"/>
      <c r="PXW187" s="312"/>
      <c r="PXX187" s="312"/>
      <c r="PXY187" s="312"/>
      <c r="PXZ187" s="312"/>
      <c r="PYA187" s="312"/>
      <c r="PYB187" s="312"/>
      <c r="PYC187" s="312"/>
      <c r="PYD187" s="312"/>
      <c r="PYE187" s="312"/>
      <c r="PYF187" s="312"/>
      <c r="PYG187" s="312"/>
      <c r="PYH187" s="312"/>
      <c r="PYI187" s="312"/>
      <c r="PYJ187" s="312"/>
      <c r="PYK187" s="312"/>
      <c r="PYL187" s="312"/>
      <c r="PYM187" s="312"/>
      <c r="PYN187" s="312"/>
      <c r="PYO187" s="312"/>
      <c r="PYP187" s="312"/>
      <c r="PYQ187" s="312"/>
      <c r="PYR187" s="312"/>
      <c r="PYS187" s="312"/>
      <c r="PYT187" s="312"/>
      <c r="PYU187" s="312"/>
      <c r="PYV187" s="312"/>
      <c r="PYW187" s="312"/>
      <c r="PYX187" s="312"/>
      <c r="PYY187" s="312"/>
      <c r="PYZ187" s="312"/>
      <c r="PZA187" s="312"/>
      <c r="PZB187" s="312"/>
      <c r="PZC187" s="312"/>
      <c r="PZD187" s="312"/>
      <c r="PZE187" s="312"/>
      <c r="PZF187" s="312"/>
      <c r="PZG187" s="312"/>
      <c r="PZH187" s="312"/>
      <c r="PZI187" s="312"/>
      <c r="PZJ187" s="312"/>
      <c r="PZK187" s="312"/>
      <c r="PZL187" s="312"/>
      <c r="PZM187" s="312"/>
      <c r="PZN187" s="312"/>
      <c r="PZO187" s="312"/>
      <c r="PZP187" s="312"/>
      <c r="PZQ187" s="312"/>
      <c r="PZR187" s="312"/>
      <c r="PZS187" s="312"/>
      <c r="PZT187" s="312"/>
      <c r="PZU187" s="312"/>
      <c r="PZV187" s="312"/>
      <c r="PZW187" s="312"/>
      <c r="PZX187" s="312"/>
      <c r="PZY187" s="312"/>
      <c r="PZZ187" s="312"/>
      <c r="QAA187" s="312"/>
      <c r="QAB187" s="312"/>
      <c r="QAC187" s="312"/>
      <c r="QAD187" s="312"/>
      <c r="QAE187" s="312"/>
      <c r="QAF187" s="312"/>
      <c r="QAG187" s="312"/>
      <c r="QAH187" s="312"/>
      <c r="QAI187" s="312"/>
      <c r="QAJ187" s="312"/>
      <c r="QAK187" s="312"/>
      <c r="QAL187" s="312"/>
      <c r="QAM187" s="312"/>
      <c r="QAN187" s="312"/>
      <c r="QAO187" s="312"/>
      <c r="QAP187" s="312"/>
      <c r="QAQ187" s="312"/>
      <c r="QAR187" s="312"/>
      <c r="QAS187" s="312"/>
      <c r="QAT187" s="312"/>
      <c r="QAU187" s="312"/>
      <c r="QAV187" s="312"/>
      <c r="QAW187" s="312"/>
      <c r="QAX187" s="312"/>
      <c r="QAY187" s="312"/>
      <c r="QAZ187" s="312"/>
      <c r="QBA187" s="312"/>
      <c r="QBB187" s="312"/>
      <c r="QBC187" s="312"/>
      <c r="QBD187" s="312"/>
      <c r="QBE187" s="312"/>
      <c r="QBF187" s="312"/>
      <c r="QBG187" s="312"/>
      <c r="QBH187" s="312"/>
      <c r="QBI187" s="312"/>
      <c r="QBJ187" s="312"/>
      <c r="QBK187" s="312"/>
      <c r="QBL187" s="312"/>
      <c r="QBM187" s="312"/>
      <c r="QBN187" s="312"/>
      <c r="QBO187" s="312"/>
      <c r="QBP187" s="312"/>
      <c r="QBQ187" s="312"/>
      <c r="QBR187" s="312"/>
      <c r="QBS187" s="312"/>
      <c r="QBT187" s="312"/>
      <c r="QBU187" s="312"/>
      <c r="QBV187" s="312"/>
      <c r="QBW187" s="312"/>
      <c r="QBX187" s="312"/>
      <c r="QBY187" s="312"/>
      <c r="QBZ187" s="312"/>
      <c r="QCA187" s="312"/>
      <c r="QCB187" s="312"/>
      <c r="QCC187" s="312"/>
      <c r="QCD187" s="312"/>
      <c r="QCE187" s="312"/>
      <c r="QCF187" s="312"/>
      <c r="QCG187" s="312"/>
      <c r="QCH187" s="312"/>
      <c r="QCI187" s="312"/>
      <c r="QCJ187" s="312"/>
      <c r="QCK187" s="312"/>
      <c r="QCL187" s="312"/>
      <c r="QCM187" s="312"/>
      <c r="QCN187" s="312"/>
      <c r="QCO187" s="312"/>
      <c r="QCP187" s="312"/>
      <c r="QCQ187" s="312"/>
      <c r="QCR187" s="312"/>
      <c r="QCS187" s="312"/>
      <c r="QCT187" s="312"/>
      <c r="QCU187" s="312"/>
      <c r="QCV187" s="312"/>
      <c r="QCW187" s="312"/>
      <c r="QCX187" s="312"/>
      <c r="QCY187" s="312"/>
      <c r="QCZ187" s="312"/>
      <c r="QDA187" s="312"/>
      <c r="QDB187" s="312"/>
      <c r="QDC187" s="312"/>
      <c r="QDD187" s="312"/>
      <c r="QDE187" s="312"/>
      <c r="QDF187" s="312"/>
      <c r="QDG187" s="312"/>
      <c r="QDH187" s="312"/>
      <c r="QDI187" s="312"/>
      <c r="QDJ187" s="312"/>
      <c r="QDK187" s="312"/>
      <c r="QDL187" s="312"/>
      <c r="QDM187" s="312"/>
      <c r="QDN187" s="312"/>
      <c r="QDO187" s="312"/>
      <c r="QDP187" s="312"/>
      <c r="QDQ187" s="312"/>
      <c r="QDR187" s="312"/>
      <c r="QDS187" s="312"/>
      <c r="QDT187" s="312"/>
      <c r="QDU187" s="312"/>
      <c r="QDV187" s="312"/>
      <c r="QDW187" s="312"/>
      <c r="QDX187" s="312"/>
      <c r="QDY187" s="312"/>
      <c r="QDZ187" s="312"/>
      <c r="QEA187" s="312"/>
      <c r="QEB187" s="312"/>
      <c r="QEC187" s="312"/>
      <c r="QED187" s="312"/>
      <c r="QEE187" s="312"/>
      <c r="QEF187" s="312"/>
      <c r="QEG187" s="312"/>
      <c r="QEH187" s="312"/>
      <c r="QEI187" s="312"/>
      <c r="QEJ187" s="312"/>
      <c r="QEK187" s="312"/>
      <c r="QEL187" s="312"/>
      <c r="QEM187" s="312"/>
      <c r="QEN187" s="312"/>
      <c r="QEO187" s="312"/>
      <c r="QEP187" s="312"/>
      <c r="QEQ187" s="312"/>
      <c r="QER187" s="312"/>
      <c r="QES187" s="312"/>
      <c r="QET187" s="312"/>
      <c r="QEU187" s="312"/>
      <c r="QEV187" s="312"/>
      <c r="QEW187" s="312"/>
      <c r="QEX187" s="312"/>
      <c r="QEY187" s="312"/>
      <c r="QEZ187" s="312"/>
      <c r="QFA187" s="312"/>
      <c r="QFB187" s="312"/>
      <c r="QFC187" s="312"/>
      <c r="QFD187" s="312"/>
      <c r="QFE187" s="312"/>
      <c r="QFF187" s="312"/>
      <c r="QFG187" s="312"/>
      <c r="QFH187" s="312"/>
      <c r="QFI187" s="312"/>
      <c r="QFJ187" s="312"/>
      <c r="QFK187" s="312"/>
      <c r="QFL187" s="312"/>
      <c r="QFM187" s="312"/>
      <c r="QFN187" s="312"/>
      <c r="QFO187" s="312"/>
      <c r="QFP187" s="312"/>
      <c r="QFQ187" s="312"/>
      <c r="QFR187" s="312"/>
      <c r="QFS187" s="312"/>
      <c r="QFT187" s="312"/>
      <c r="QFU187" s="312"/>
      <c r="QFV187" s="312"/>
      <c r="QFW187" s="312"/>
      <c r="QFX187" s="312"/>
      <c r="QFY187" s="312"/>
      <c r="QFZ187" s="312"/>
      <c r="QGA187" s="312"/>
      <c r="QGB187" s="312"/>
      <c r="QGC187" s="312"/>
      <c r="QGD187" s="312"/>
      <c r="QGE187" s="312"/>
      <c r="QGF187" s="312"/>
      <c r="QGG187" s="312"/>
      <c r="QGH187" s="312"/>
      <c r="QGI187" s="312"/>
      <c r="QGJ187" s="312"/>
      <c r="QGK187" s="312"/>
      <c r="QGL187" s="312"/>
      <c r="QGM187" s="312"/>
      <c r="QGN187" s="312"/>
      <c r="QGO187" s="312"/>
      <c r="QGP187" s="312"/>
      <c r="QGQ187" s="312"/>
      <c r="QGR187" s="312"/>
      <c r="QGS187" s="312"/>
      <c r="QGT187" s="312"/>
      <c r="QGU187" s="312"/>
      <c r="QGV187" s="312"/>
      <c r="QGW187" s="312"/>
      <c r="QGX187" s="312"/>
      <c r="QGY187" s="312"/>
      <c r="QGZ187" s="312"/>
      <c r="QHA187" s="312"/>
      <c r="QHB187" s="312"/>
      <c r="QHC187" s="312"/>
      <c r="QHD187" s="312"/>
      <c r="QHE187" s="312"/>
      <c r="QHF187" s="312"/>
      <c r="QHG187" s="312"/>
      <c r="QHH187" s="312"/>
      <c r="QHI187" s="312"/>
      <c r="QHJ187" s="312"/>
      <c r="QHK187" s="312"/>
      <c r="QHL187" s="312"/>
      <c r="QHM187" s="312"/>
      <c r="QHN187" s="312"/>
      <c r="QHO187" s="312"/>
      <c r="QHP187" s="312"/>
      <c r="QHQ187" s="312"/>
      <c r="QHR187" s="312"/>
      <c r="QHS187" s="312"/>
      <c r="QHT187" s="312"/>
      <c r="QHU187" s="312"/>
      <c r="QHV187" s="312"/>
      <c r="QHW187" s="312"/>
      <c r="QHX187" s="312"/>
      <c r="QHY187" s="312"/>
      <c r="QHZ187" s="312"/>
      <c r="QIA187" s="312"/>
      <c r="QIB187" s="312"/>
      <c r="QIC187" s="312"/>
      <c r="QID187" s="312"/>
      <c r="QIE187" s="312"/>
      <c r="QIF187" s="312"/>
      <c r="QIG187" s="312"/>
      <c r="QIH187" s="312"/>
      <c r="QII187" s="312"/>
      <c r="QIJ187" s="312"/>
      <c r="QIK187" s="312"/>
      <c r="QIL187" s="312"/>
      <c r="QIM187" s="312"/>
      <c r="QIN187" s="312"/>
      <c r="QIO187" s="312"/>
      <c r="QIP187" s="312"/>
      <c r="QIQ187" s="312"/>
      <c r="QIR187" s="312"/>
      <c r="QIS187" s="312"/>
      <c r="QIT187" s="312"/>
      <c r="QIU187" s="312"/>
      <c r="QIV187" s="312"/>
      <c r="QIW187" s="312"/>
      <c r="QIX187" s="312"/>
      <c r="QIY187" s="312"/>
      <c r="QIZ187" s="312"/>
      <c r="QJA187" s="312"/>
      <c r="QJB187" s="312"/>
      <c r="QJC187" s="312"/>
      <c r="QJD187" s="312"/>
      <c r="QJE187" s="312"/>
      <c r="QJF187" s="312"/>
      <c r="QJG187" s="312"/>
      <c r="QJH187" s="312"/>
      <c r="QJI187" s="312"/>
      <c r="QJJ187" s="312"/>
      <c r="QJK187" s="312"/>
      <c r="QJL187" s="312"/>
      <c r="QJM187" s="312"/>
      <c r="QJN187" s="312"/>
      <c r="QJO187" s="312"/>
      <c r="QJP187" s="312"/>
      <c r="QJQ187" s="312"/>
      <c r="QJR187" s="312"/>
      <c r="QJS187" s="312"/>
      <c r="QJT187" s="312"/>
      <c r="QJU187" s="312"/>
      <c r="QJV187" s="312"/>
      <c r="QJW187" s="312"/>
      <c r="QJX187" s="312"/>
      <c r="QJY187" s="312"/>
      <c r="QJZ187" s="312"/>
      <c r="QKA187" s="312"/>
      <c r="QKB187" s="312"/>
      <c r="QKC187" s="312"/>
      <c r="QKD187" s="312"/>
      <c r="QKE187" s="312"/>
      <c r="QKF187" s="312"/>
      <c r="QKG187" s="312"/>
      <c r="QKH187" s="312"/>
      <c r="QKI187" s="312"/>
      <c r="QKJ187" s="312"/>
      <c r="QKK187" s="312"/>
      <c r="QKL187" s="312"/>
      <c r="QKM187" s="312"/>
      <c r="QKN187" s="312"/>
      <c r="QKO187" s="312"/>
      <c r="QKP187" s="312"/>
      <c r="QKQ187" s="312"/>
      <c r="QKR187" s="312"/>
      <c r="QKS187" s="312"/>
      <c r="QKT187" s="312"/>
      <c r="QKU187" s="312"/>
      <c r="QKV187" s="312"/>
      <c r="QKW187" s="312"/>
      <c r="QKX187" s="312"/>
      <c r="QKY187" s="312"/>
      <c r="QKZ187" s="312"/>
      <c r="QLA187" s="312"/>
      <c r="QLB187" s="312"/>
      <c r="QLC187" s="312"/>
      <c r="QLD187" s="312"/>
      <c r="QLE187" s="312"/>
      <c r="QLF187" s="312"/>
      <c r="QLG187" s="312"/>
      <c r="QLH187" s="312"/>
      <c r="QLI187" s="312"/>
      <c r="QLJ187" s="312"/>
      <c r="QLK187" s="312"/>
      <c r="QLL187" s="312"/>
      <c r="QLM187" s="312"/>
      <c r="QLN187" s="312"/>
      <c r="QLO187" s="312"/>
      <c r="QLP187" s="312"/>
      <c r="QLQ187" s="312"/>
      <c r="QLR187" s="312"/>
      <c r="QLS187" s="312"/>
      <c r="QLT187" s="312"/>
      <c r="QLU187" s="312"/>
      <c r="QLV187" s="312"/>
      <c r="QLW187" s="312"/>
      <c r="QLX187" s="312"/>
      <c r="QLY187" s="312"/>
      <c r="QLZ187" s="312"/>
      <c r="QMA187" s="312"/>
      <c r="QMB187" s="312"/>
      <c r="QMC187" s="312"/>
      <c r="QMD187" s="312"/>
      <c r="QME187" s="312"/>
      <c r="QMF187" s="312"/>
      <c r="QMG187" s="312"/>
      <c r="QMH187" s="312"/>
      <c r="QMI187" s="312"/>
      <c r="QMJ187" s="312"/>
      <c r="QMK187" s="312"/>
      <c r="QML187" s="312"/>
      <c r="QMM187" s="312"/>
      <c r="QMN187" s="312"/>
      <c r="QMO187" s="312"/>
      <c r="QMP187" s="312"/>
      <c r="QMQ187" s="312"/>
      <c r="QMR187" s="312"/>
      <c r="QMS187" s="312"/>
      <c r="QMT187" s="312"/>
      <c r="QMU187" s="312"/>
      <c r="QMV187" s="312"/>
      <c r="QMW187" s="312"/>
      <c r="QMX187" s="312"/>
      <c r="QMY187" s="312"/>
      <c r="QMZ187" s="312"/>
      <c r="QNA187" s="312"/>
      <c r="QNB187" s="312"/>
      <c r="QNC187" s="312"/>
      <c r="QND187" s="312"/>
      <c r="QNE187" s="312"/>
      <c r="QNF187" s="312"/>
      <c r="QNG187" s="312"/>
      <c r="QNH187" s="312"/>
      <c r="QNI187" s="312"/>
      <c r="QNJ187" s="312"/>
      <c r="QNK187" s="312"/>
      <c r="QNL187" s="312"/>
      <c r="QNM187" s="312"/>
      <c r="QNN187" s="312"/>
      <c r="QNO187" s="312"/>
      <c r="QNP187" s="312"/>
      <c r="QNQ187" s="312"/>
      <c r="QNR187" s="312"/>
      <c r="QNS187" s="312"/>
      <c r="QNT187" s="312"/>
      <c r="QNU187" s="312"/>
      <c r="QNV187" s="312"/>
      <c r="QNW187" s="312"/>
      <c r="QNX187" s="312"/>
      <c r="QNY187" s="312"/>
      <c r="QNZ187" s="312"/>
      <c r="QOA187" s="312"/>
      <c r="QOB187" s="312"/>
      <c r="QOC187" s="312"/>
      <c r="QOD187" s="312"/>
      <c r="QOE187" s="312"/>
      <c r="QOF187" s="312"/>
      <c r="QOG187" s="312"/>
      <c r="QOH187" s="312"/>
      <c r="QOI187" s="312"/>
      <c r="QOJ187" s="312"/>
      <c r="QOK187" s="312"/>
      <c r="QOL187" s="312"/>
      <c r="QOM187" s="312"/>
      <c r="QON187" s="312"/>
      <c r="QOO187" s="312"/>
      <c r="QOP187" s="312"/>
      <c r="QOQ187" s="312"/>
      <c r="QOR187" s="312"/>
      <c r="QOS187" s="312"/>
      <c r="QOT187" s="312"/>
      <c r="QOU187" s="312"/>
      <c r="QOV187" s="312"/>
      <c r="QOW187" s="312"/>
      <c r="QOX187" s="312"/>
      <c r="QOY187" s="312"/>
      <c r="QOZ187" s="312"/>
      <c r="QPA187" s="312"/>
      <c r="QPB187" s="312"/>
      <c r="QPC187" s="312"/>
      <c r="QPD187" s="312"/>
      <c r="QPE187" s="312"/>
      <c r="QPF187" s="312"/>
      <c r="QPG187" s="312"/>
      <c r="QPH187" s="312"/>
      <c r="QPI187" s="312"/>
      <c r="QPJ187" s="312"/>
      <c r="QPK187" s="312"/>
      <c r="QPL187" s="312"/>
      <c r="QPM187" s="312"/>
      <c r="QPN187" s="312"/>
      <c r="QPO187" s="312"/>
      <c r="QPP187" s="312"/>
      <c r="QPQ187" s="312"/>
      <c r="QPR187" s="312"/>
      <c r="QPS187" s="312"/>
      <c r="QPT187" s="312"/>
      <c r="QPU187" s="312"/>
      <c r="QPV187" s="312"/>
      <c r="QPW187" s="312"/>
      <c r="QPX187" s="312"/>
      <c r="QPY187" s="312"/>
      <c r="QPZ187" s="312"/>
      <c r="QQA187" s="312"/>
      <c r="QQB187" s="312"/>
      <c r="QQC187" s="312"/>
      <c r="QQD187" s="312"/>
      <c r="QQE187" s="312"/>
      <c r="QQF187" s="312"/>
      <c r="QQG187" s="312"/>
      <c r="QQH187" s="312"/>
      <c r="QQI187" s="312"/>
      <c r="QQJ187" s="312"/>
      <c r="QQK187" s="312"/>
      <c r="QQL187" s="312"/>
      <c r="QQM187" s="312"/>
      <c r="QQN187" s="312"/>
      <c r="QQO187" s="312"/>
      <c r="QQP187" s="312"/>
      <c r="QQQ187" s="312"/>
      <c r="QQR187" s="312"/>
      <c r="QQS187" s="312"/>
      <c r="QQT187" s="312"/>
      <c r="QQU187" s="312"/>
      <c r="QQV187" s="312"/>
      <c r="QQW187" s="312"/>
      <c r="QQX187" s="312"/>
      <c r="QQY187" s="312"/>
      <c r="QQZ187" s="312"/>
      <c r="QRA187" s="312"/>
      <c r="QRB187" s="312"/>
      <c r="QRC187" s="312"/>
      <c r="QRD187" s="312"/>
      <c r="QRE187" s="312"/>
      <c r="QRF187" s="312"/>
      <c r="QRG187" s="312"/>
      <c r="QRH187" s="312"/>
      <c r="QRI187" s="312"/>
      <c r="QRJ187" s="312"/>
      <c r="QRK187" s="312"/>
      <c r="QRL187" s="312"/>
      <c r="QRM187" s="312"/>
      <c r="QRN187" s="312"/>
      <c r="QRO187" s="312"/>
      <c r="QRP187" s="312"/>
      <c r="QRQ187" s="312"/>
      <c r="QRR187" s="312"/>
      <c r="QRS187" s="312"/>
      <c r="QRT187" s="312"/>
      <c r="QRU187" s="312"/>
      <c r="QRV187" s="312"/>
      <c r="QRW187" s="312"/>
      <c r="QRX187" s="312"/>
      <c r="QRY187" s="312"/>
      <c r="QRZ187" s="312"/>
      <c r="QSA187" s="312"/>
      <c r="QSB187" s="312"/>
      <c r="QSC187" s="312"/>
      <c r="QSD187" s="312"/>
      <c r="QSE187" s="312"/>
      <c r="QSF187" s="312"/>
      <c r="QSG187" s="312"/>
      <c r="QSH187" s="312"/>
      <c r="QSI187" s="312"/>
      <c r="QSJ187" s="312"/>
      <c r="QSK187" s="312"/>
      <c r="QSL187" s="312"/>
      <c r="QSM187" s="312"/>
      <c r="QSN187" s="312"/>
      <c r="QSO187" s="312"/>
      <c r="QSP187" s="312"/>
      <c r="QSQ187" s="312"/>
      <c r="QSR187" s="312"/>
      <c r="QSS187" s="312"/>
      <c r="QST187" s="312"/>
      <c r="QSU187" s="312"/>
      <c r="QSV187" s="312"/>
      <c r="QSW187" s="312"/>
      <c r="QSX187" s="312"/>
      <c r="QSY187" s="312"/>
      <c r="QSZ187" s="312"/>
      <c r="QTA187" s="312"/>
      <c r="QTB187" s="312"/>
      <c r="QTC187" s="312"/>
      <c r="QTD187" s="312"/>
      <c r="QTE187" s="312"/>
      <c r="QTF187" s="312"/>
      <c r="QTG187" s="312"/>
      <c r="QTH187" s="312"/>
      <c r="QTI187" s="312"/>
      <c r="QTJ187" s="312"/>
      <c r="QTK187" s="312"/>
      <c r="QTL187" s="312"/>
      <c r="QTM187" s="312"/>
      <c r="QTN187" s="312"/>
      <c r="QTO187" s="312"/>
      <c r="QTP187" s="312"/>
      <c r="QTQ187" s="312"/>
      <c r="QTR187" s="312"/>
      <c r="QTS187" s="312"/>
      <c r="QTT187" s="312"/>
      <c r="QTU187" s="312"/>
      <c r="QTV187" s="312"/>
      <c r="QTW187" s="312"/>
      <c r="QTX187" s="312"/>
      <c r="QTY187" s="312"/>
      <c r="QTZ187" s="312"/>
      <c r="QUA187" s="312"/>
      <c r="QUB187" s="312"/>
      <c r="QUC187" s="312"/>
      <c r="QUD187" s="312"/>
      <c r="QUE187" s="312"/>
      <c r="QUF187" s="312"/>
      <c r="QUG187" s="312"/>
      <c r="QUH187" s="312"/>
      <c r="QUI187" s="312"/>
      <c r="QUJ187" s="312"/>
      <c r="QUK187" s="312"/>
      <c r="QUL187" s="312"/>
      <c r="QUM187" s="312"/>
      <c r="QUN187" s="312"/>
      <c r="QUO187" s="312"/>
      <c r="QUP187" s="312"/>
      <c r="QUQ187" s="312"/>
      <c r="QUR187" s="312"/>
      <c r="QUS187" s="312"/>
      <c r="QUT187" s="312"/>
      <c r="QUU187" s="312"/>
      <c r="QUV187" s="312"/>
      <c r="QUW187" s="312"/>
      <c r="QUX187" s="312"/>
      <c r="QUY187" s="312"/>
      <c r="QUZ187" s="312"/>
      <c r="QVA187" s="312"/>
      <c r="QVB187" s="312"/>
      <c r="QVC187" s="312"/>
      <c r="QVD187" s="312"/>
      <c r="QVE187" s="312"/>
      <c r="QVF187" s="312"/>
      <c r="QVG187" s="312"/>
      <c r="QVH187" s="312"/>
      <c r="QVI187" s="312"/>
      <c r="QVJ187" s="312"/>
      <c r="QVK187" s="312"/>
      <c r="QVL187" s="312"/>
      <c r="QVM187" s="312"/>
      <c r="QVN187" s="312"/>
      <c r="QVO187" s="312"/>
      <c r="QVP187" s="312"/>
      <c r="QVQ187" s="312"/>
      <c r="QVR187" s="312"/>
      <c r="QVS187" s="312"/>
      <c r="QVT187" s="312"/>
      <c r="QVU187" s="312"/>
      <c r="QVV187" s="312"/>
      <c r="QVW187" s="312"/>
      <c r="QVX187" s="312"/>
      <c r="QVY187" s="312"/>
      <c r="QVZ187" s="312"/>
      <c r="QWA187" s="312"/>
      <c r="QWB187" s="312"/>
      <c r="QWC187" s="312"/>
      <c r="QWD187" s="312"/>
      <c r="QWE187" s="312"/>
      <c r="QWF187" s="312"/>
      <c r="QWG187" s="312"/>
      <c r="QWH187" s="312"/>
      <c r="QWI187" s="312"/>
      <c r="QWJ187" s="312"/>
      <c r="QWK187" s="312"/>
      <c r="QWL187" s="312"/>
      <c r="QWM187" s="312"/>
      <c r="QWN187" s="312"/>
      <c r="QWO187" s="312"/>
      <c r="QWP187" s="312"/>
      <c r="QWQ187" s="312"/>
      <c r="QWR187" s="312"/>
      <c r="QWS187" s="312"/>
      <c r="QWT187" s="312"/>
      <c r="QWU187" s="312"/>
      <c r="QWV187" s="312"/>
      <c r="QWW187" s="312"/>
      <c r="QWX187" s="312"/>
      <c r="QWY187" s="312"/>
      <c r="QWZ187" s="312"/>
      <c r="QXA187" s="312"/>
      <c r="QXB187" s="312"/>
      <c r="QXC187" s="312"/>
      <c r="QXD187" s="312"/>
      <c r="QXE187" s="312"/>
      <c r="QXF187" s="312"/>
      <c r="QXG187" s="312"/>
      <c r="QXH187" s="312"/>
      <c r="QXI187" s="312"/>
      <c r="QXJ187" s="312"/>
      <c r="QXK187" s="312"/>
      <c r="QXL187" s="312"/>
      <c r="QXM187" s="312"/>
      <c r="QXN187" s="312"/>
      <c r="QXO187" s="312"/>
      <c r="QXP187" s="312"/>
      <c r="QXQ187" s="312"/>
      <c r="QXR187" s="312"/>
      <c r="QXS187" s="312"/>
      <c r="QXT187" s="312"/>
      <c r="QXU187" s="312"/>
      <c r="QXV187" s="312"/>
      <c r="QXW187" s="312"/>
      <c r="QXX187" s="312"/>
      <c r="QXY187" s="312"/>
      <c r="QXZ187" s="312"/>
      <c r="QYA187" s="312"/>
      <c r="QYB187" s="312"/>
      <c r="QYC187" s="312"/>
      <c r="QYD187" s="312"/>
      <c r="QYE187" s="312"/>
      <c r="QYF187" s="312"/>
      <c r="QYG187" s="312"/>
      <c r="QYH187" s="312"/>
      <c r="QYI187" s="312"/>
      <c r="QYJ187" s="312"/>
      <c r="QYK187" s="312"/>
      <c r="QYL187" s="312"/>
      <c r="QYM187" s="312"/>
      <c r="QYN187" s="312"/>
      <c r="QYO187" s="312"/>
      <c r="QYP187" s="312"/>
      <c r="QYQ187" s="312"/>
      <c r="QYR187" s="312"/>
      <c r="QYS187" s="312"/>
      <c r="QYT187" s="312"/>
      <c r="QYU187" s="312"/>
      <c r="QYV187" s="312"/>
      <c r="QYW187" s="312"/>
      <c r="QYX187" s="312"/>
      <c r="QYY187" s="312"/>
      <c r="QYZ187" s="312"/>
      <c r="QZA187" s="312"/>
      <c r="QZB187" s="312"/>
      <c r="QZC187" s="312"/>
      <c r="QZD187" s="312"/>
      <c r="QZE187" s="312"/>
      <c r="QZF187" s="312"/>
      <c r="QZG187" s="312"/>
      <c r="QZH187" s="312"/>
      <c r="QZI187" s="312"/>
      <c r="QZJ187" s="312"/>
      <c r="QZK187" s="312"/>
      <c r="QZL187" s="312"/>
      <c r="QZM187" s="312"/>
      <c r="QZN187" s="312"/>
      <c r="QZO187" s="312"/>
      <c r="QZP187" s="312"/>
      <c r="QZQ187" s="312"/>
      <c r="QZR187" s="312"/>
      <c r="QZS187" s="312"/>
      <c r="QZT187" s="312"/>
      <c r="QZU187" s="312"/>
      <c r="QZV187" s="312"/>
      <c r="QZW187" s="312"/>
      <c r="QZX187" s="312"/>
      <c r="QZY187" s="312"/>
      <c r="QZZ187" s="312"/>
      <c r="RAA187" s="312"/>
      <c r="RAB187" s="312"/>
      <c r="RAC187" s="312"/>
      <c r="RAD187" s="312"/>
      <c r="RAE187" s="312"/>
      <c r="RAF187" s="312"/>
      <c r="RAG187" s="312"/>
      <c r="RAH187" s="312"/>
      <c r="RAI187" s="312"/>
      <c r="RAJ187" s="312"/>
      <c r="RAK187" s="312"/>
      <c r="RAL187" s="312"/>
      <c r="RAM187" s="312"/>
      <c r="RAN187" s="312"/>
      <c r="RAO187" s="312"/>
      <c r="RAP187" s="312"/>
      <c r="RAQ187" s="312"/>
      <c r="RAR187" s="312"/>
      <c r="RAS187" s="312"/>
      <c r="RAT187" s="312"/>
      <c r="RAU187" s="312"/>
      <c r="RAV187" s="312"/>
      <c r="RAW187" s="312"/>
      <c r="RAX187" s="312"/>
      <c r="RAY187" s="312"/>
      <c r="RAZ187" s="312"/>
      <c r="RBA187" s="312"/>
      <c r="RBB187" s="312"/>
      <c r="RBC187" s="312"/>
      <c r="RBD187" s="312"/>
      <c r="RBE187" s="312"/>
      <c r="RBF187" s="312"/>
      <c r="RBG187" s="312"/>
      <c r="RBH187" s="312"/>
      <c r="RBI187" s="312"/>
      <c r="RBJ187" s="312"/>
      <c r="RBK187" s="312"/>
      <c r="RBL187" s="312"/>
      <c r="RBM187" s="312"/>
      <c r="RBN187" s="312"/>
      <c r="RBO187" s="312"/>
      <c r="RBP187" s="312"/>
      <c r="RBQ187" s="312"/>
      <c r="RBR187" s="312"/>
      <c r="RBS187" s="312"/>
      <c r="RBT187" s="312"/>
      <c r="RBU187" s="312"/>
      <c r="RBV187" s="312"/>
      <c r="RBW187" s="312"/>
      <c r="RBX187" s="312"/>
      <c r="RBY187" s="312"/>
      <c r="RBZ187" s="312"/>
      <c r="RCA187" s="312"/>
      <c r="RCB187" s="312"/>
      <c r="RCC187" s="312"/>
      <c r="RCD187" s="312"/>
      <c r="RCE187" s="312"/>
      <c r="RCF187" s="312"/>
      <c r="RCG187" s="312"/>
      <c r="RCH187" s="312"/>
      <c r="RCI187" s="312"/>
      <c r="RCJ187" s="312"/>
      <c r="RCK187" s="312"/>
      <c r="RCL187" s="312"/>
      <c r="RCM187" s="312"/>
      <c r="RCN187" s="312"/>
      <c r="RCO187" s="312"/>
      <c r="RCP187" s="312"/>
      <c r="RCQ187" s="312"/>
      <c r="RCR187" s="312"/>
      <c r="RCS187" s="312"/>
      <c r="RCT187" s="312"/>
      <c r="RCU187" s="312"/>
      <c r="RCV187" s="312"/>
      <c r="RCW187" s="312"/>
      <c r="RCX187" s="312"/>
      <c r="RCY187" s="312"/>
      <c r="RCZ187" s="312"/>
      <c r="RDA187" s="312"/>
      <c r="RDB187" s="312"/>
      <c r="RDC187" s="312"/>
      <c r="RDD187" s="312"/>
      <c r="RDE187" s="312"/>
      <c r="RDF187" s="312"/>
      <c r="RDG187" s="312"/>
      <c r="RDH187" s="312"/>
      <c r="RDI187" s="312"/>
      <c r="RDJ187" s="312"/>
      <c r="RDK187" s="312"/>
      <c r="RDL187" s="312"/>
      <c r="RDM187" s="312"/>
      <c r="RDN187" s="312"/>
      <c r="RDO187" s="312"/>
      <c r="RDP187" s="312"/>
      <c r="RDQ187" s="312"/>
      <c r="RDR187" s="312"/>
      <c r="RDS187" s="312"/>
      <c r="RDT187" s="312"/>
      <c r="RDU187" s="312"/>
      <c r="RDV187" s="312"/>
      <c r="RDW187" s="312"/>
      <c r="RDX187" s="312"/>
      <c r="RDY187" s="312"/>
      <c r="RDZ187" s="312"/>
      <c r="REA187" s="312"/>
      <c r="REB187" s="312"/>
      <c r="REC187" s="312"/>
      <c r="RED187" s="312"/>
      <c r="REE187" s="312"/>
      <c r="REF187" s="312"/>
      <c r="REG187" s="312"/>
      <c r="REH187" s="312"/>
      <c r="REI187" s="312"/>
      <c r="REJ187" s="312"/>
      <c r="REK187" s="312"/>
      <c r="REL187" s="312"/>
      <c r="REM187" s="312"/>
      <c r="REN187" s="312"/>
      <c r="REO187" s="312"/>
      <c r="REP187" s="312"/>
      <c r="REQ187" s="312"/>
      <c r="RER187" s="312"/>
      <c r="RES187" s="312"/>
      <c r="RET187" s="312"/>
      <c r="REU187" s="312"/>
      <c r="REV187" s="312"/>
      <c r="REW187" s="312"/>
      <c r="REX187" s="312"/>
      <c r="REY187" s="312"/>
      <c r="REZ187" s="312"/>
      <c r="RFA187" s="312"/>
      <c r="RFB187" s="312"/>
      <c r="RFC187" s="312"/>
      <c r="RFD187" s="312"/>
      <c r="RFE187" s="312"/>
      <c r="RFF187" s="312"/>
      <c r="RFG187" s="312"/>
      <c r="RFH187" s="312"/>
      <c r="RFI187" s="312"/>
      <c r="RFJ187" s="312"/>
      <c r="RFK187" s="312"/>
      <c r="RFL187" s="312"/>
      <c r="RFM187" s="312"/>
      <c r="RFN187" s="312"/>
      <c r="RFO187" s="312"/>
      <c r="RFP187" s="312"/>
      <c r="RFQ187" s="312"/>
      <c r="RFR187" s="312"/>
      <c r="RFS187" s="312"/>
      <c r="RFT187" s="312"/>
      <c r="RFU187" s="312"/>
      <c r="RFV187" s="312"/>
      <c r="RFW187" s="312"/>
      <c r="RFX187" s="312"/>
      <c r="RFY187" s="312"/>
      <c r="RFZ187" s="312"/>
      <c r="RGA187" s="312"/>
      <c r="RGB187" s="312"/>
      <c r="RGC187" s="312"/>
      <c r="RGD187" s="312"/>
      <c r="RGE187" s="312"/>
      <c r="RGF187" s="312"/>
      <c r="RGG187" s="312"/>
      <c r="RGH187" s="312"/>
      <c r="RGI187" s="312"/>
      <c r="RGJ187" s="312"/>
      <c r="RGK187" s="312"/>
      <c r="RGL187" s="312"/>
      <c r="RGM187" s="312"/>
      <c r="RGN187" s="312"/>
      <c r="RGO187" s="312"/>
      <c r="RGP187" s="312"/>
      <c r="RGQ187" s="312"/>
      <c r="RGR187" s="312"/>
      <c r="RGS187" s="312"/>
      <c r="RGT187" s="312"/>
      <c r="RGU187" s="312"/>
      <c r="RGV187" s="312"/>
      <c r="RGW187" s="312"/>
      <c r="RGX187" s="312"/>
      <c r="RGY187" s="312"/>
      <c r="RGZ187" s="312"/>
      <c r="RHA187" s="312"/>
      <c r="RHB187" s="312"/>
      <c r="RHC187" s="312"/>
      <c r="RHD187" s="312"/>
      <c r="RHE187" s="312"/>
      <c r="RHF187" s="312"/>
      <c r="RHG187" s="312"/>
      <c r="RHH187" s="312"/>
      <c r="RHI187" s="312"/>
      <c r="RHJ187" s="312"/>
      <c r="RHK187" s="312"/>
      <c r="RHL187" s="312"/>
      <c r="RHM187" s="312"/>
      <c r="RHN187" s="312"/>
      <c r="RHO187" s="312"/>
      <c r="RHP187" s="312"/>
      <c r="RHQ187" s="312"/>
      <c r="RHR187" s="312"/>
      <c r="RHS187" s="312"/>
      <c r="RHT187" s="312"/>
      <c r="RHU187" s="312"/>
      <c r="RHV187" s="312"/>
      <c r="RHW187" s="312"/>
      <c r="RHX187" s="312"/>
      <c r="RHY187" s="312"/>
      <c r="RHZ187" s="312"/>
      <c r="RIA187" s="312"/>
      <c r="RIB187" s="312"/>
      <c r="RIC187" s="312"/>
      <c r="RID187" s="312"/>
      <c r="RIE187" s="312"/>
      <c r="RIF187" s="312"/>
      <c r="RIG187" s="312"/>
      <c r="RIH187" s="312"/>
      <c r="RII187" s="312"/>
      <c r="RIJ187" s="312"/>
      <c r="RIK187" s="312"/>
      <c r="RIL187" s="312"/>
      <c r="RIM187" s="312"/>
      <c r="RIN187" s="312"/>
      <c r="RIO187" s="312"/>
      <c r="RIP187" s="312"/>
      <c r="RIQ187" s="312"/>
      <c r="RIR187" s="312"/>
      <c r="RIS187" s="312"/>
      <c r="RIT187" s="312"/>
      <c r="RIU187" s="312"/>
      <c r="RIV187" s="312"/>
      <c r="RIW187" s="312"/>
      <c r="RIX187" s="312"/>
      <c r="RIY187" s="312"/>
      <c r="RIZ187" s="312"/>
      <c r="RJA187" s="312"/>
      <c r="RJB187" s="312"/>
      <c r="RJC187" s="312"/>
      <c r="RJD187" s="312"/>
      <c r="RJE187" s="312"/>
      <c r="RJF187" s="312"/>
      <c r="RJG187" s="312"/>
      <c r="RJH187" s="312"/>
      <c r="RJI187" s="312"/>
      <c r="RJJ187" s="312"/>
      <c r="RJK187" s="312"/>
      <c r="RJL187" s="312"/>
      <c r="RJM187" s="312"/>
      <c r="RJN187" s="312"/>
      <c r="RJO187" s="312"/>
      <c r="RJP187" s="312"/>
      <c r="RJQ187" s="312"/>
      <c r="RJR187" s="312"/>
      <c r="RJS187" s="312"/>
      <c r="RJT187" s="312"/>
      <c r="RJU187" s="312"/>
      <c r="RJV187" s="312"/>
      <c r="RJW187" s="312"/>
      <c r="RJX187" s="312"/>
      <c r="RJY187" s="312"/>
      <c r="RJZ187" s="312"/>
      <c r="RKA187" s="312"/>
      <c r="RKB187" s="312"/>
      <c r="RKC187" s="312"/>
      <c r="RKD187" s="312"/>
      <c r="RKE187" s="312"/>
      <c r="RKF187" s="312"/>
      <c r="RKG187" s="312"/>
      <c r="RKH187" s="312"/>
      <c r="RKI187" s="312"/>
      <c r="RKJ187" s="312"/>
      <c r="RKK187" s="312"/>
      <c r="RKL187" s="312"/>
      <c r="RKM187" s="312"/>
      <c r="RKN187" s="312"/>
      <c r="RKO187" s="312"/>
      <c r="RKP187" s="312"/>
      <c r="RKQ187" s="312"/>
      <c r="RKR187" s="312"/>
      <c r="RKS187" s="312"/>
      <c r="RKT187" s="312"/>
      <c r="RKU187" s="312"/>
      <c r="RKV187" s="312"/>
      <c r="RKW187" s="312"/>
      <c r="RKX187" s="312"/>
      <c r="RKY187" s="312"/>
      <c r="RKZ187" s="312"/>
      <c r="RLA187" s="312"/>
      <c r="RLB187" s="312"/>
      <c r="RLC187" s="312"/>
      <c r="RLD187" s="312"/>
      <c r="RLE187" s="312"/>
      <c r="RLF187" s="312"/>
      <c r="RLG187" s="312"/>
      <c r="RLH187" s="312"/>
      <c r="RLI187" s="312"/>
      <c r="RLJ187" s="312"/>
      <c r="RLK187" s="312"/>
      <c r="RLL187" s="312"/>
      <c r="RLM187" s="312"/>
      <c r="RLN187" s="312"/>
      <c r="RLO187" s="312"/>
      <c r="RLP187" s="312"/>
      <c r="RLQ187" s="312"/>
      <c r="RLR187" s="312"/>
      <c r="RLS187" s="312"/>
      <c r="RLT187" s="312"/>
      <c r="RLU187" s="312"/>
      <c r="RLV187" s="312"/>
      <c r="RLW187" s="312"/>
      <c r="RLX187" s="312"/>
      <c r="RLY187" s="312"/>
      <c r="RLZ187" s="312"/>
      <c r="RMA187" s="312"/>
      <c r="RMB187" s="312"/>
      <c r="RMC187" s="312"/>
      <c r="RMD187" s="312"/>
      <c r="RME187" s="312"/>
      <c r="RMF187" s="312"/>
      <c r="RMG187" s="312"/>
      <c r="RMH187" s="312"/>
      <c r="RMI187" s="312"/>
      <c r="RMJ187" s="312"/>
      <c r="RMK187" s="312"/>
      <c r="RML187" s="312"/>
      <c r="RMM187" s="312"/>
      <c r="RMN187" s="312"/>
      <c r="RMO187" s="312"/>
      <c r="RMP187" s="312"/>
      <c r="RMQ187" s="312"/>
      <c r="RMR187" s="312"/>
      <c r="RMS187" s="312"/>
      <c r="RMT187" s="312"/>
      <c r="RMU187" s="312"/>
      <c r="RMV187" s="312"/>
      <c r="RMW187" s="312"/>
      <c r="RMX187" s="312"/>
      <c r="RMY187" s="312"/>
      <c r="RMZ187" s="312"/>
      <c r="RNA187" s="312"/>
      <c r="RNB187" s="312"/>
      <c r="RNC187" s="312"/>
      <c r="RND187" s="312"/>
      <c r="RNE187" s="312"/>
      <c r="RNF187" s="312"/>
      <c r="RNG187" s="312"/>
      <c r="RNH187" s="312"/>
      <c r="RNI187" s="312"/>
      <c r="RNJ187" s="312"/>
      <c r="RNK187" s="312"/>
      <c r="RNL187" s="312"/>
      <c r="RNM187" s="312"/>
      <c r="RNN187" s="312"/>
      <c r="RNO187" s="312"/>
      <c r="RNP187" s="312"/>
      <c r="RNQ187" s="312"/>
      <c r="RNR187" s="312"/>
      <c r="RNS187" s="312"/>
      <c r="RNT187" s="312"/>
      <c r="RNU187" s="312"/>
      <c r="RNV187" s="312"/>
      <c r="RNW187" s="312"/>
      <c r="RNX187" s="312"/>
      <c r="RNY187" s="312"/>
      <c r="RNZ187" s="312"/>
      <c r="ROA187" s="312"/>
      <c r="ROB187" s="312"/>
      <c r="ROC187" s="312"/>
      <c r="ROD187" s="312"/>
      <c r="ROE187" s="312"/>
      <c r="ROF187" s="312"/>
      <c r="ROG187" s="312"/>
      <c r="ROH187" s="312"/>
      <c r="ROI187" s="312"/>
      <c r="ROJ187" s="312"/>
      <c r="ROK187" s="312"/>
      <c r="ROL187" s="312"/>
      <c r="ROM187" s="312"/>
      <c r="RON187" s="312"/>
      <c r="ROO187" s="312"/>
      <c r="ROP187" s="312"/>
      <c r="ROQ187" s="312"/>
      <c r="ROR187" s="312"/>
      <c r="ROS187" s="312"/>
      <c r="ROT187" s="312"/>
      <c r="ROU187" s="312"/>
      <c r="ROV187" s="312"/>
      <c r="ROW187" s="312"/>
      <c r="ROX187" s="312"/>
      <c r="ROY187" s="312"/>
      <c r="ROZ187" s="312"/>
      <c r="RPA187" s="312"/>
      <c r="RPB187" s="312"/>
      <c r="RPC187" s="312"/>
      <c r="RPD187" s="312"/>
      <c r="RPE187" s="312"/>
      <c r="RPF187" s="312"/>
      <c r="RPG187" s="312"/>
      <c r="RPH187" s="312"/>
      <c r="RPI187" s="312"/>
      <c r="RPJ187" s="312"/>
      <c r="RPK187" s="312"/>
      <c r="RPL187" s="312"/>
      <c r="RPM187" s="312"/>
      <c r="RPN187" s="312"/>
      <c r="RPO187" s="312"/>
      <c r="RPP187" s="312"/>
      <c r="RPQ187" s="312"/>
      <c r="RPR187" s="312"/>
      <c r="RPS187" s="312"/>
      <c r="RPT187" s="312"/>
      <c r="RPU187" s="312"/>
      <c r="RPV187" s="312"/>
      <c r="RPW187" s="312"/>
      <c r="RPX187" s="312"/>
      <c r="RPY187" s="312"/>
      <c r="RPZ187" s="312"/>
      <c r="RQA187" s="312"/>
      <c r="RQB187" s="312"/>
      <c r="RQC187" s="312"/>
      <c r="RQD187" s="312"/>
      <c r="RQE187" s="312"/>
      <c r="RQF187" s="312"/>
      <c r="RQG187" s="312"/>
      <c r="RQH187" s="312"/>
      <c r="RQI187" s="312"/>
      <c r="RQJ187" s="312"/>
      <c r="RQK187" s="312"/>
      <c r="RQL187" s="312"/>
      <c r="RQM187" s="312"/>
      <c r="RQN187" s="312"/>
      <c r="RQO187" s="312"/>
      <c r="RQP187" s="312"/>
      <c r="RQQ187" s="312"/>
      <c r="RQR187" s="312"/>
      <c r="RQS187" s="312"/>
      <c r="RQT187" s="312"/>
      <c r="RQU187" s="312"/>
      <c r="RQV187" s="312"/>
      <c r="RQW187" s="312"/>
      <c r="RQX187" s="312"/>
      <c r="RQY187" s="312"/>
      <c r="RQZ187" s="312"/>
      <c r="RRA187" s="312"/>
      <c r="RRB187" s="312"/>
      <c r="RRC187" s="312"/>
      <c r="RRD187" s="312"/>
      <c r="RRE187" s="312"/>
      <c r="RRF187" s="312"/>
      <c r="RRG187" s="312"/>
      <c r="RRH187" s="312"/>
      <c r="RRI187" s="312"/>
      <c r="RRJ187" s="312"/>
      <c r="RRK187" s="312"/>
      <c r="RRL187" s="312"/>
      <c r="RRM187" s="312"/>
      <c r="RRN187" s="312"/>
      <c r="RRO187" s="312"/>
      <c r="RRP187" s="312"/>
      <c r="RRQ187" s="312"/>
      <c r="RRR187" s="312"/>
      <c r="RRS187" s="312"/>
      <c r="RRT187" s="312"/>
      <c r="RRU187" s="312"/>
      <c r="RRV187" s="312"/>
      <c r="RRW187" s="312"/>
      <c r="RRX187" s="312"/>
      <c r="RRY187" s="312"/>
      <c r="RRZ187" s="312"/>
      <c r="RSA187" s="312"/>
      <c r="RSB187" s="312"/>
      <c r="RSC187" s="312"/>
      <c r="RSD187" s="312"/>
      <c r="RSE187" s="312"/>
      <c r="RSF187" s="312"/>
      <c r="RSG187" s="312"/>
      <c r="RSH187" s="312"/>
      <c r="RSI187" s="312"/>
      <c r="RSJ187" s="312"/>
      <c r="RSK187" s="312"/>
      <c r="RSL187" s="312"/>
      <c r="RSM187" s="312"/>
      <c r="RSN187" s="312"/>
      <c r="RSO187" s="312"/>
      <c r="RSP187" s="312"/>
      <c r="RSQ187" s="312"/>
      <c r="RSR187" s="312"/>
      <c r="RSS187" s="312"/>
      <c r="RST187" s="312"/>
      <c r="RSU187" s="312"/>
      <c r="RSV187" s="312"/>
      <c r="RSW187" s="312"/>
      <c r="RSX187" s="312"/>
      <c r="RSY187" s="312"/>
      <c r="RSZ187" s="312"/>
      <c r="RTA187" s="312"/>
      <c r="RTB187" s="312"/>
      <c r="RTC187" s="312"/>
      <c r="RTD187" s="312"/>
      <c r="RTE187" s="312"/>
      <c r="RTF187" s="312"/>
      <c r="RTG187" s="312"/>
      <c r="RTH187" s="312"/>
      <c r="RTI187" s="312"/>
      <c r="RTJ187" s="312"/>
      <c r="RTK187" s="312"/>
      <c r="RTL187" s="312"/>
      <c r="RTM187" s="312"/>
      <c r="RTN187" s="312"/>
      <c r="RTO187" s="312"/>
      <c r="RTP187" s="312"/>
      <c r="RTQ187" s="312"/>
      <c r="RTR187" s="312"/>
      <c r="RTS187" s="312"/>
      <c r="RTT187" s="312"/>
      <c r="RTU187" s="312"/>
      <c r="RTV187" s="312"/>
      <c r="RTW187" s="312"/>
      <c r="RTX187" s="312"/>
      <c r="RTY187" s="312"/>
      <c r="RTZ187" s="312"/>
      <c r="RUA187" s="312"/>
      <c r="RUB187" s="312"/>
      <c r="RUC187" s="312"/>
      <c r="RUD187" s="312"/>
      <c r="RUE187" s="312"/>
      <c r="RUF187" s="312"/>
      <c r="RUG187" s="312"/>
      <c r="RUH187" s="312"/>
      <c r="RUI187" s="312"/>
      <c r="RUJ187" s="312"/>
      <c r="RUK187" s="312"/>
      <c r="RUL187" s="312"/>
      <c r="RUM187" s="312"/>
      <c r="RUN187" s="312"/>
      <c r="RUO187" s="312"/>
      <c r="RUP187" s="312"/>
      <c r="RUQ187" s="312"/>
      <c r="RUR187" s="312"/>
      <c r="RUS187" s="312"/>
      <c r="RUT187" s="312"/>
      <c r="RUU187" s="312"/>
      <c r="RUV187" s="312"/>
      <c r="RUW187" s="312"/>
      <c r="RUX187" s="312"/>
      <c r="RUY187" s="312"/>
      <c r="RUZ187" s="312"/>
      <c r="RVA187" s="312"/>
      <c r="RVB187" s="312"/>
      <c r="RVC187" s="312"/>
      <c r="RVD187" s="312"/>
      <c r="RVE187" s="312"/>
      <c r="RVF187" s="312"/>
      <c r="RVG187" s="312"/>
      <c r="RVH187" s="312"/>
      <c r="RVI187" s="312"/>
      <c r="RVJ187" s="312"/>
      <c r="RVK187" s="312"/>
      <c r="RVL187" s="312"/>
      <c r="RVM187" s="312"/>
      <c r="RVN187" s="312"/>
      <c r="RVO187" s="312"/>
      <c r="RVP187" s="312"/>
      <c r="RVQ187" s="312"/>
      <c r="RVR187" s="312"/>
      <c r="RVS187" s="312"/>
      <c r="RVT187" s="312"/>
      <c r="RVU187" s="312"/>
      <c r="RVV187" s="312"/>
      <c r="RVW187" s="312"/>
      <c r="RVX187" s="312"/>
      <c r="RVY187" s="312"/>
      <c r="RVZ187" s="312"/>
      <c r="RWA187" s="312"/>
      <c r="RWB187" s="312"/>
      <c r="RWC187" s="312"/>
      <c r="RWD187" s="312"/>
      <c r="RWE187" s="312"/>
      <c r="RWF187" s="312"/>
      <c r="RWG187" s="312"/>
      <c r="RWH187" s="312"/>
      <c r="RWI187" s="312"/>
      <c r="RWJ187" s="312"/>
      <c r="RWK187" s="312"/>
      <c r="RWL187" s="312"/>
      <c r="RWM187" s="312"/>
      <c r="RWN187" s="312"/>
      <c r="RWO187" s="312"/>
      <c r="RWP187" s="312"/>
      <c r="RWQ187" s="312"/>
      <c r="RWR187" s="312"/>
      <c r="RWS187" s="312"/>
      <c r="RWT187" s="312"/>
      <c r="RWU187" s="312"/>
      <c r="RWV187" s="312"/>
      <c r="RWW187" s="312"/>
      <c r="RWX187" s="312"/>
      <c r="RWY187" s="312"/>
      <c r="RWZ187" s="312"/>
      <c r="RXA187" s="312"/>
      <c r="RXB187" s="312"/>
      <c r="RXC187" s="312"/>
      <c r="RXD187" s="312"/>
      <c r="RXE187" s="312"/>
      <c r="RXF187" s="312"/>
      <c r="RXG187" s="312"/>
      <c r="RXH187" s="312"/>
      <c r="RXI187" s="312"/>
      <c r="RXJ187" s="312"/>
      <c r="RXK187" s="312"/>
      <c r="RXL187" s="312"/>
      <c r="RXM187" s="312"/>
      <c r="RXN187" s="312"/>
      <c r="RXO187" s="312"/>
      <c r="RXP187" s="312"/>
      <c r="RXQ187" s="312"/>
      <c r="RXR187" s="312"/>
      <c r="RXS187" s="312"/>
      <c r="RXT187" s="312"/>
      <c r="RXU187" s="312"/>
      <c r="RXV187" s="312"/>
      <c r="RXW187" s="312"/>
      <c r="RXX187" s="312"/>
      <c r="RXY187" s="312"/>
      <c r="RXZ187" s="312"/>
      <c r="RYA187" s="312"/>
      <c r="RYB187" s="312"/>
      <c r="RYC187" s="312"/>
      <c r="RYD187" s="312"/>
      <c r="RYE187" s="312"/>
      <c r="RYF187" s="312"/>
      <c r="RYG187" s="312"/>
      <c r="RYH187" s="312"/>
      <c r="RYI187" s="312"/>
      <c r="RYJ187" s="312"/>
      <c r="RYK187" s="312"/>
      <c r="RYL187" s="312"/>
      <c r="RYM187" s="312"/>
      <c r="RYN187" s="312"/>
      <c r="RYO187" s="312"/>
      <c r="RYP187" s="312"/>
      <c r="RYQ187" s="312"/>
      <c r="RYR187" s="312"/>
      <c r="RYS187" s="312"/>
      <c r="RYT187" s="312"/>
      <c r="RYU187" s="312"/>
      <c r="RYV187" s="312"/>
      <c r="RYW187" s="312"/>
      <c r="RYX187" s="312"/>
      <c r="RYY187" s="312"/>
      <c r="RYZ187" s="312"/>
      <c r="RZA187" s="312"/>
      <c r="RZB187" s="312"/>
      <c r="RZC187" s="312"/>
      <c r="RZD187" s="312"/>
      <c r="RZE187" s="312"/>
      <c r="RZF187" s="312"/>
      <c r="RZG187" s="312"/>
      <c r="RZH187" s="312"/>
      <c r="RZI187" s="312"/>
      <c r="RZJ187" s="312"/>
      <c r="RZK187" s="312"/>
      <c r="RZL187" s="312"/>
      <c r="RZM187" s="312"/>
      <c r="RZN187" s="312"/>
      <c r="RZO187" s="312"/>
      <c r="RZP187" s="312"/>
      <c r="RZQ187" s="312"/>
      <c r="RZR187" s="312"/>
      <c r="RZS187" s="312"/>
      <c r="RZT187" s="312"/>
      <c r="RZU187" s="312"/>
      <c r="RZV187" s="312"/>
      <c r="RZW187" s="312"/>
      <c r="RZX187" s="312"/>
      <c r="RZY187" s="312"/>
      <c r="RZZ187" s="312"/>
      <c r="SAA187" s="312"/>
      <c r="SAB187" s="312"/>
      <c r="SAC187" s="312"/>
      <c r="SAD187" s="312"/>
      <c r="SAE187" s="312"/>
      <c r="SAF187" s="312"/>
      <c r="SAG187" s="312"/>
      <c r="SAH187" s="312"/>
      <c r="SAI187" s="312"/>
      <c r="SAJ187" s="312"/>
      <c r="SAK187" s="312"/>
      <c r="SAL187" s="312"/>
      <c r="SAM187" s="312"/>
      <c r="SAN187" s="312"/>
      <c r="SAO187" s="312"/>
      <c r="SAP187" s="312"/>
      <c r="SAQ187" s="312"/>
      <c r="SAR187" s="312"/>
      <c r="SAS187" s="312"/>
      <c r="SAT187" s="312"/>
      <c r="SAU187" s="312"/>
      <c r="SAV187" s="312"/>
      <c r="SAW187" s="312"/>
      <c r="SAX187" s="312"/>
      <c r="SAY187" s="312"/>
      <c r="SAZ187" s="312"/>
      <c r="SBA187" s="312"/>
      <c r="SBB187" s="312"/>
      <c r="SBC187" s="312"/>
      <c r="SBD187" s="312"/>
      <c r="SBE187" s="312"/>
      <c r="SBF187" s="312"/>
      <c r="SBG187" s="312"/>
      <c r="SBH187" s="312"/>
      <c r="SBI187" s="312"/>
      <c r="SBJ187" s="312"/>
      <c r="SBK187" s="312"/>
      <c r="SBL187" s="312"/>
      <c r="SBM187" s="312"/>
      <c r="SBN187" s="312"/>
      <c r="SBO187" s="312"/>
      <c r="SBP187" s="312"/>
      <c r="SBQ187" s="312"/>
      <c r="SBR187" s="312"/>
      <c r="SBS187" s="312"/>
      <c r="SBT187" s="312"/>
      <c r="SBU187" s="312"/>
      <c r="SBV187" s="312"/>
      <c r="SBW187" s="312"/>
      <c r="SBX187" s="312"/>
      <c r="SBY187" s="312"/>
      <c r="SBZ187" s="312"/>
      <c r="SCA187" s="312"/>
      <c r="SCB187" s="312"/>
      <c r="SCC187" s="312"/>
      <c r="SCD187" s="312"/>
      <c r="SCE187" s="312"/>
      <c r="SCF187" s="312"/>
      <c r="SCG187" s="312"/>
      <c r="SCH187" s="312"/>
      <c r="SCI187" s="312"/>
      <c r="SCJ187" s="312"/>
      <c r="SCK187" s="312"/>
      <c r="SCL187" s="312"/>
      <c r="SCM187" s="312"/>
      <c r="SCN187" s="312"/>
      <c r="SCO187" s="312"/>
      <c r="SCP187" s="312"/>
      <c r="SCQ187" s="312"/>
      <c r="SCR187" s="312"/>
      <c r="SCS187" s="312"/>
      <c r="SCT187" s="312"/>
      <c r="SCU187" s="312"/>
      <c r="SCV187" s="312"/>
      <c r="SCW187" s="312"/>
      <c r="SCX187" s="312"/>
      <c r="SCY187" s="312"/>
      <c r="SCZ187" s="312"/>
      <c r="SDA187" s="312"/>
      <c r="SDB187" s="312"/>
      <c r="SDC187" s="312"/>
      <c r="SDD187" s="312"/>
      <c r="SDE187" s="312"/>
      <c r="SDF187" s="312"/>
      <c r="SDG187" s="312"/>
      <c r="SDH187" s="312"/>
      <c r="SDI187" s="312"/>
      <c r="SDJ187" s="312"/>
      <c r="SDK187" s="312"/>
      <c r="SDL187" s="312"/>
      <c r="SDM187" s="312"/>
      <c r="SDN187" s="312"/>
      <c r="SDO187" s="312"/>
      <c r="SDP187" s="312"/>
      <c r="SDQ187" s="312"/>
      <c r="SDR187" s="312"/>
      <c r="SDS187" s="312"/>
      <c r="SDT187" s="312"/>
      <c r="SDU187" s="312"/>
      <c r="SDV187" s="312"/>
      <c r="SDW187" s="312"/>
      <c r="SDX187" s="312"/>
      <c r="SDY187" s="312"/>
      <c r="SDZ187" s="312"/>
      <c r="SEA187" s="312"/>
      <c r="SEB187" s="312"/>
      <c r="SEC187" s="312"/>
      <c r="SED187" s="312"/>
      <c r="SEE187" s="312"/>
      <c r="SEF187" s="312"/>
      <c r="SEG187" s="312"/>
      <c r="SEH187" s="312"/>
      <c r="SEI187" s="312"/>
      <c r="SEJ187" s="312"/>
      <c r="SEK187" s="312"/>
      <c r="SEL187" s="312"/>
      <c r="SEM187" s="312"/>
      <c r="SEN187" s="312"/>
      <c r="SEO187" s="312"/>
      <c r="SEP187" s="312"/>
      <c r="SEQ187" s="312"/>
      <c r="SER187" s="312"/>
      <c r="SES187" s="312"/>
      <c r="SET187" s="312"/>
      <c r="SEU187" s="312"/>
      <c r="SEV187" s="312"/>
      <c r="SEW187" s="312"/>
      <c r="SEX187" s="312"/>
      <c r="SEY187" s="312"/>
      <c r="SEZ187" s="312"/>
      <c r="SFA187" s="312"/>
      <c r="SFB187" s="312"/>
      <c r="SFC187" s="312"/>
      <c r="SFD187" s="312"/>
      <c r="SFE187" s="312"/>
      <c r="SFF187" s="312"/>
      <c r="SFG187" s="312"/>
      <c r="SFH187" s="312"/>
      <c r="SFI187" s="312"/>
      <c r="SFJ187" s="312"/>
      <c r="SFK187" s="312"/>
      <c r="SFL187" s="312"/>
      <c r="SFM187" s="312"/>
      <c r="SFN187" s="312"/>
      <c r="SFO187" s="312"/>
      <c r="SFP187" s="312"/>
      <c r="SFQ187" s="312"/>
      <c r="SFR187" s="312"/>
      <c r="SFS187" s="312"/>
      <c r="SFT187" s="312"/>
      <c r="SFU187" s="312"/>
      <c r="SFV187" s="312"/>
      <c r="SFW187" s="312"/>
      <c r="SFX187" s="312"/>
      <c r="SFY187" s="312"/>
      <c r="SFZ187" s="312"/>
      <c r="SGA187" s="312"/>
      <c r="SGB187" s="312"/>
      <c r="SGC187" s="312"/>
      <c r="SGD187" s="312"/>
      <c r="SGE187" s="312"/>
      <c r="SGF187" s="312"/>
      <c r="SGG187" s="312"/>
      <c r="SGH187" s="312"/>
      <c r="SGI187" s="312"/>
      <c r="SGJ187" s="312"/>
      <c r="SGK187" s="312"/>
      <c r="SGL187" s="312"/>
      <c r="SGM187" s="312"/>
      <c r="SGN187" s="312"/>
      <c r="SGO187" s="312"/>
      <c r="SGP187" s="312"/>
      <c r="SGQ187" s="312"/>
      <c r="SGR187" s="312"/>
      <c r="SGS187" s="312"/>
      <c r="SGT187" s="312"/>
      <c r="SGU187" s="312"/>
      <c r="SGV187" s="312"/>
      <c r="SGW187" s="312"/>
      <c r="SGX187" s="312"/>
      <c r="SGY187" s="312"/>
      <c r="SGZ187" s="312"/>
      <c r="SHA187" s="312"/>
      <c r="SHB187" s="312"/>
      <c r="SHC187" s="312"/>
      <c r="SHD187" s="312"/>
      <c r="SHE187" s="312"/>
      <c r="SHF187" s="312"/>
      <c r="SHG187" s="312"/>
      <c r="SHH187" s="312"/>
      <c r="SHI187" s="312"/>
      <c r="SHJ187" s="312"/>
      <c r="SHK187" s="312"/>
      <c r="SHL187" s="312"/>
      <c r="SHM187" s="312"/>
      <c r="SHN187" s="312"/>
      <c r="SHO187" s="312"/>
      <c r="SHP187" s="312"/>
      <c r="SHQ187" s="312"/>
      <c r="SHR187" s="312"/>
      <c r="SHS187" s="312"/>
      <c r="SHT187" s="312"/>
      <c r="SHU187" s="312"/>
      <c r="SHV187" s="312"/>
      <c r="SHW187" s="312"/>
      <c r="SHX187" s="312"/>
      <c r="SHY187" s="312"/>
      <c r="SHZ187" s="312"/>
      <c r="SIA187" s="312"/>
      <c r="SIB187" s="312"/>
      <c r="SIC187" s="312"/>
      <c r="SID187" s="312"/>
      <c r="SIE187" s="312"/>
      <c r="SIF187" s="312"/>
      <c r="SIG187" s="312"/>
      <c r="SIH187" s="312"/>
      <c r="SII187" s="312"/>
      <c r="SIJ187" s="312"/>
      <c r="SIK187" s="312"/>
      <c r="SIL187" s="312"/>
      <c r="SIM187" s="312"/>
      <c r="SIN187" s="312"/>
      <c r="SIO187" s="312"/>
      <c r="SIP187" s="312"/>
      <c r="SIQ187" s="312"/>
      <c r="SIR187" s="312"/>
      <c r="SIS187" s="312"/>
      <c r="SIT187" s="312"/>
      <c r="SIU187" s="312"/>
      <c r="SIV187" s="312"/>
      <c r="SIW187" s="312"/>
      <c r="SIX187" s="312"/>
      <c r="SIY187" s="312"/>
      <c r="SIZ187" s="312"/>
      <c r="SJA187" s="312"/>
      <c r="SJB187" s="312"/>
      <c r="SJC187" s="312"/>
      <c r="SJD187" s="312"/>
      <c r="SJE187" s="312"/>
      <c r="SJF187" s="312"/>
      <c r="SJG187" s="312"/>
      <c r="SJH187" s="312"/>
      <c r="SJI187" s="312"/>
      <c r="SJJ187" s="312"/>
      <c r="SJK187" s="312"/>
      <c r="SJL187" s="312"/>
      <c r="SJM187" s="312"/>
      <c r="SJN187" s="312"/>
      <c r="SJO187" s="312"/>
      <c r="SJP187" s="312"/>
      <c r="SJQ187" s="312"/>
      <c r="SJR187" s="312"/>
      <c r="SJS187" s="312"/>
      <c r="SJT187" s="312"/>
      <c r="SJU187" s="312"/>
      <c r="SJV187" s="312"/>
      <c r="SJW187" s="312"/>
      <c r="SJX187" s="312"/>
      <c r="SJY187" s="312"/>
      <c r="SJZ187" s="312"/>
      <c r="SKA187" s="312"/>
      <c r="SKB187" s="312"/>
      <c r="SKC187" s="312"/>
      <c r="SKD187" s="312"/>
      <c r="SKE187" s="312"/>
      <c r="SKF187" s="312"/>
      <c r="SKG187" s="312"/>
      <c r="SKH187" s="312"/>
      <c r="SKI187" s="312"/>
      <c r="SKJ187" s="312"/>
      <c r="SKK187" s="312"/>
      <c r="SKL187" s="312"/>
      <c r="SKM187" s="312"/>
      <c r="SKN187" s="312"/>
      <c r="SKO187" s="312"/>
      <c r="SKP187" s="312"/>
      <c r="SKQ187" s="312"/>
      <c r="SKR187" s="312"/>
      <c r="SKS187" s="312"/>
      <c r="SKT187" s="312"/>
      <c r="SKU187" s="312"/>
      <c r="SKV187" s="312"/>
      <c r="SKW187" s="312"/>
      <c r="SKX187" s="312"/>
      <c r="SKY187" s="312"/>
      <c r="SKZ187" s="312"/>
      <c r="SLA187" s="312"/>
      <c r="SLB187" s="312"/>
      <c r="SLC187" s="312"/>
      <c r="SLD187" s="312"/>
      <c r="SLE187" s="312"/>
      <c r="SLF187" s="312"/>
      <c r="SLG187" s="312"/>
      <c r="SLH187" s="312"/>
      <c r="SLI187" s="312"/>
      <c r="SLJ187" s="312"/>
      <c r="SLK187" s="312"/>
      <c r="SLL187" s="312"/>
      <c r="SLM187" s="312"/>
      <c r="SLN187" s="312"/>
      <c r="SLO187" s="312"/>
      <c r="SLP187" s="312"/>
      <c r="SLQ187" s="312"/>
      <c r="SLR187" s="312"/>
      <c r="SLS187" s="312"/>
      <c r="SLT187" s="312"/>
      <c r="SLU187" s="312"/>
      <c r="SLV187" s="312"/>
      <c r="SLW187" s="312"/>
      <c r="SLX187" s="312"/>
      <c r="SLY187" s="312"/>
      <c r="SLZ187" s="312"/>
      <c r="SMA187" s="312"/>
      <c r="SMB187" s="312"/>
      <c r="SMC187" s="312"/>
      <c r="SMD187" s="312"/>
      <c r="SME187" s="312"/>
      <c r="SMF187" s="312"/>
      <c r="SMG187" s="312"/>
      <c r="SMH187" s="312"/>
      <c r="SMI187" s="312"/>
      <c r="SMJ187" s="312"/>
      <c r="SMK187" s="312"/>
      <c r="SML187" s="312"/>
      <c r="SMM187" s="312"/>
      <c r="SMN187" s="312"/>
      <c r="SMO187" s="312"/>
      <c r="SMP187" s="312"/>
      <c r="SMQ187" s="312"/>
      <c r="SMR187" s="312"/>
      <c r="SMS187" s="312"/>
      <c r="SMT187" s="312"/>
      <c r="SMU187" s="312"/>
      <c r="SMV187" s="312"/>
      <c r="SMW187" s="312"/>
      <c r="SMX187" s="312"/>
      <c r="SMY187" s="312"/>
      <c r="SMZ187" s="312"/>
      <c r="SNA187" s="312"/>
      <c r="SNB187" s="312"/>
      <c r="SNC187" s="312"/>
      <c r="SND187" s="312"/>
      <c r="SNE187" s="312"/>
      <c r="SNF187" s="312"/>
      <c r="SNG187" s="312"/>
      <c r="SNH187" s="312"/>
      <c r="SNI187" s="312"/>
      <c r="SNJ187" s="312"/>
      <c r="SNK187" s="312"/>
      <c r="SNL187" s="312"/>
      <c r="SNM187" s="312"/>
      <c r="SNN187" s="312"/>
      <c r="SNO187" s="312"/>
      <c r="SNP187" s="312"/>
      <c r="SNQ187" s="312"/>
      <c r="SNR187" s="312"/>
      <c r="SNS187" s="312"/>
      <c r="SNT187" s="312"/>
      <c r="SNU187" s="312"/>
      <c r="SNV187" s="312"/>
      <c r="SNW187" s="312"/>
      <c r="SNX187" s="312"/>
      <c r="SNY187" s="312"/>
      <c r="SNZ187" s="312"/>
      <c r="SOA187" s="312"/>
      <c r="SOB187" s="312"/>
      <c r="SOC187" s="312"/>
      <c r="SOD187" s="312"/>
      <c r="SOE187" s="312"/>
      <c r="SOF187" s="312"/>
      <c r="SOG187" s="312"/>
      <c r="SOH187" s="312"/>
      <c r="SOI187" s="312"/>
      <c r="SOJ187" s="312"/>
      <c r="SOK187" s="312"/>
      <c r="SOL187" s="312"/>
      <c r="SOM187" s="312"/>
      <c r="SON187" s="312"/>
      <c r="SOO187" s="312"/>
      <c r="SOP187" s="312"/>
      <c r="SOQ187" s="312"/>
      <c r="SOR187" s="312"/>
      <c r="SOS187" s="312"/>
      <c r="SOT187" s="312"/>
      <c r="SOU187" s="312"/>
      <c r="SOV187" s="312"/>
      <c r="SOW187" s="312"/>
      <c r="SOX187" s="312"/>
      <c r="SOY187" s="312"/>
      <c r="SOZ187" s="312"/>
      <c r="SPA187" s="312"/>
      <c r="SPB187" s="312"/>
      <c r="SPC187" s="312"/>
      <c r="SPD187" s="312"/>
      <c r="SPE187" s="312"/>
      <c r="SPF187" s="312"/>
      <c r="SPG187" s="312"/>
      <c r="SPH187" s="312"/>
      <c r="SPI187" s="312"/>
      <c r="SPJ187" s="312"/>
      <c r="SPK187" s="312"/>
      <c r="SPL187" s="312"/>
      <c r="SPM187" s="312"/>
      <c r="SPN187" s="312"/>
      <c r="SPO187" s="312"/>
      <c r="SPP187" s="312"/>
      <c r="SPQ187" s="312"/>
      <c r="SPR187" s="312"/>
      <c r="SPS187" s="312"/>
      <c r="SPT187" s="312"/>
      <c r="SPU187" s="312"/>
      <c r="SPV187" s="312"/>
      <c r="SPW187" s="312"/>
      <c r="SPX187" s="312"/>
      <c r="SPY187" s="312"/>
      <c r="SPZ187" s="312"/>
      <c r="SQA187" s="312"/>
      <c r="SQB187" s="312"/>
      <c r="SQC187" s="312"/>
      <c r="SQD187" s="312"/>
      <c r="SQE187" s="312"/>
      <c r="SQF187" s="312"/>
      <c r="SQG187" s="312"/>
      <c r="SQH187" s="312"/>
      <c r="SQI187" s="312"/>
      <c r="SQJ187" s="312"/>
      <c r="SQK187" s="312"/>
      <c r="SQL187" s="312"/>
      <c r="SQM187" s="312"/>
      <c r="SQN187" s="312"/>
      <c r="SQO187" s="312"/>
      <c r="SQP187" s="312"/>
      <c r="SQQ187" s="312"/>
      <c r="SQR187" s="312"/>
      <c r="SQS187" s="312"/>
      <c r="SQT187" s="312"/>
      <c r="SQU187" s="312"/>
      <c r="SQV187" s="312"/>
      <c r="SQW187" s="312"/>
      <c r="SQX187" s="312"/>
      <c r="SQY187" s="312"/>
      <c r="SQZ187" s="312"/>
      <c r="SRA187" s="312"/>
      <c r="SRB187" s="312"/>
      <c r="SRC187" s="312"/>
      <c r="SRD187" s="312"/>
      <c r="SRE187" s="312"/>
      <c r="SRF187" s="312"/>
      <c r="SRG187" s="312"/>
      <c r="SRH187" s="312"/>
      <c r="SRI187" s="312"/>
      <c r="SRJ187" s="312"/>
      <c r="SRK187" s="312"/>
      <c r="SRL187" s="312"/>
      <c r="SRM187" s="312"/>
      <c r="SRN187" s="312"/>
      <c r="SRO187" s="312"/>
      <c r="SRP187" s="312"/>
      <c r="SRQ187" s="312"/>
      <c r="SRR187" s="312"/>
      <c r="SRS187" s="312"/>
      <c r="SRT187" s="312"/>
      <c r="SRU187" s="312"/>
      <c r="SRV187" s="312"/>
      <c r="SRW187" s="312"/>
      <c r="SRX187" s="312"/>
      <c r="SRY187" s="312"/>
      <c r="SRZ187" s="312"/>
      <c r="SSA187" s="312"/>
      <c r="SSB187" s="312"/>
      <c r="SSC187" s="312"/>
      <c r="SSD187" s="312"/>
      <c r="SSE187" s="312"/>
      <c r="SSF187" s="312"/>
      <c r="SSG187" s="312"/>
      <c r="SSH187" s="312"/>
      <c r="SSI187" s="312"/>
      <c r="SSJ187" s="312"/>
      <c r="SSK187" s="312"/>
      <c r="SSL187" s="312"/>
      <c r="SSM187" s="312"/>
      <c r="SSN187" s="312"/>
      <c r="SSO187" s="312"/>
      <c r="SSP187" s="312"/>
      <c r="SSQ187" s="312"/>
      <c r="SSR187" s="312"/>
      <c r="SSS187" s="312"/>
      <c r="SST187" s="312"/>
      <c r="SSU187" s="312"/>
      <c r="SSV187" s="312"/>
      <c r="SSW187" s="312"/>
      <c r="SSX187" s="312"/>
      <c r="SSY187" s="312"/>
      <c r="SSZ187" s="312"/>
      <c r="STA187" s="312"/>
      <c r="STB187" s="312"/>
      <c r="STC187" s="312"/>
      <c r="STD187" s="312"/>
      <c r="STE187" s="312"/>
      <c r="STF187" s="312"/>
      <c r="STG187" s="312"/>
      <c r="STH187" s="312"/>
      <c r="STI187" s="312"/>
      <c r="STJ187" s="312"/>
      <c r="STK187" s="312"/>
      <c r="STL187" s="312"/>
      <c r="STM187" s="312"/>
      <c r="STN187" s="312"/>
      <c r="STO187" s="312"/>
      <c r="STP187" s="312"/>
      <c r="STQ187" s="312"/>
      <c r="STR187" s="312"/>
      <c r="STS187" s="312"/>
      <c r="STT187" s="312"/>
      <c r="STU187" s="312"/>
      <c r="STV187" s="312"/>
      <c r="STW187" s="312"/>
      <c r="STX187" s="312"/>
      <c r="STY187" s="312"/>
      <c r="STZ187" s="312"/>
      <c r="SUA187" s="312"/>
      <c r="SUB187" s="312"/>
      <c r="SUC187" s="312"/>
      <c r="SUD187" s="312"/>
      <c r="SUE187" s="312"/>
      <c r="SUF187" s="312"/>
      <c r="SUG187" s="312"/>
      <c r="SUH187" s="312"/>
      <c r="SUI187" s="312"/>
      <c r="SUJ187" s="312"/>
      <c r="SUK187" s="312"/>
      <c r="SUL187" s="312"/>
      <c r="SUM187" s="312"/>
      <c r="SUN187" s="312"/>
      <c r="SUO187" s="312"/>
      <c r="SUP187" s="312"/>
      <c r="SUQ187" s="312"/>
      <c r="SUR187" s="312"/>
      <c r="SUS187" s="312"/>
      <c r="SUT187" s="312"/>
      <c r="SUU187" s="312"/>
      <c r="SUV187" s="312"/>
      <c r="SUW187" s="312"/>
      <c r="SUX187" s="312"/>
      <c r="SUY187" s="312"/>
      <c r="SUZ187" s="312"/>
      <c r="SVA187" s="312"/>
      <c r="SVB187" s="312"/>
      <c r="SVC187" s="312"/>
      <c r="SVD187" s="312"/>
      <c r="SVE187" s="312"/>
      <c r="SVF187" s="312"/>
      <c r="SVG187" s="312"/>
      <c r="SVH187" s="312"/>
      <c r="SVI187" s="312"/>
      <c r="SVJ187" s="312"/>
      <c r="SVK187" s="312"/>
      <c r="SVL187" s="312"/>
      <c r="SVM187" s="312"/>
      <c r="SVN187" s="312"/>
      <c r="SVO187" s="312"/>
      <c r="SVP187" s="312"/>
      <c r="SVQ187" s="312"/>
      <c r="SVR187" s="312"/>
      <c r="SVS187" s="312"/>
      <c r="SVT187" s="312"/>
      <c r="SVU187" s="312"/>
      <c r="SVV187" s="312"/>
      <c r="SVW187" s="312"/>
      <c r="SVX187" s="312"/>
      <c r="SVY187" s="312"/>
      <c r="SVZ187" s="312"/>
      <c r="SWA187" s="312"/>
      <c r="SWB187" s="312"/>
      <c r="SWC187" s="312"/>
      <c r="SWD187" s="312"/>
      <c r="SWE187" s="312"/>
      <c r="SWF187" s="312"/>
      <c r="SWG187" s="312"/>
      <c r="SWH187" s="312"/>
      <c r="SWI187" s="312"/>
      <c r="SWJ187" s="312"/>
      <c r="SWK187" s="312"/>
      <c r="SWL187" s="312"/>
      <c r="SWM187" s="312"/>
      <c r="SWN187" s="312"/>
      <c r="SWO187" s="312"/>
      <c r="SWP187" s="312"/>
      <c r="SWQ187" s="312"/>
      <c r="SWR187" s="312"/>
      <c r="SWS187" s="312"/>
      <c r="SWT187" s="312"/>
      <c r="SWU187" s="312"/>
      <c r="SWV187" s="312"/>
      <c r="SWW187" s="312"/>
      <c r="SWX187" s="312"/>
      <c r="SWY187" s="312"/>
      <c r="SWZ187" s="312"/>
      <c r="SXA187" s="312"/>
      <c r="SXB187" s="312"/>
      <c r="SXC187" s="312"/>
      <c r="SXD187" s="312"/>
      <c r="SXE187" s="312"/>
      <c r="SXF187" s="312"/>
      <c r="SXG187" s="312"/>
      <c r="SXH187" s="312"/>
      <c r="SXI187" s="312"/>
      <c r="SXJ187" s="312"/>
      <c r="SXK187" s="312"/>
      <c r="SXL187" s="312"/>
      <c r="SXM187" s="312"/>
      <c r="SXN187" s="312"/>
      <c r="SXO187" s="312"/>
      <c r="SXP187" s="312"/>
      <c r="SXQ187" s="312"/>
      <c r="SXR187" s="312"/>
      <c r="SXS187" s="312"/>
      <c r="SXT187" s="312"/>
      <c r="SXU187" s="312"/>
      <c r="SXV187" s="312"/>
      <c r="SXW187" s="312"/>
      <c r="SXX187" s="312"/>
      <c r="SXY187" s="312"/>
      <c r="SXZ187" s="312"/>
      <c r="SYA187" s="312"/>
      <c r="SYB187" s="312"/>
      <c r="SYC187" s="312"/>
      <c r="SYD187" s="312"/>
      <c r="SYE187" s="312"/>
      <c r="SYF187" s="312"/>
      <c r="SYG187" s="312"/>
      <c r="SYH187" s="312"/>
      <c r="SYI187" s="312"/>
      <c r="SYJ187" s="312"/>
      <c r="SYK187" s="312"/>
      <c r="SYL187" s="312"/>
      <c r="SYM187" s="312"/>
      <c r="SYN187" s="312"/>
      <c r="SYO187" s="312"/>
      <c r="SYP187" s="312"/>
      <c r="SYQ187" s="312"/>
      <c r="SYR187" s="312"/>
      <c r="SYS187" s="312"/>
      <c r="SYT187" s="312"/>
      <c r="SYU187" s="312"/>
      <c r="SYV187" s="312"/>
      <c r="SYW187" s="312"/>
      <c r="SYX187" s="312"/>
      <c r="SYY187" s="312"/>
      <c r="SYZ187" s="312"/>
      <c r="SZA187" s="312"/>
      <c r="SZB187" s="312"/>
      <c r="SZC187" s="312"/>
      <c r="SZD187" s="312"/>
      <c r="SZE187" s="312"/>
      <c r="SZF187" s="312"/>
      <c r="SZG187" s="312"/>
      <c r="SZH187" s="312"/>
      <c r="SZI187" s="312"/>
      <c r="SZJ187" s="312"/>
      <c r="SZK187" s="312"/>
      <c r="SZL187" s="312"/>
      <c r="SZM187" s="312"/>
      <c r="SZN187" s="312"/>
      <c r="SZO187" s="312"/>
      <c r="SZP187" s="312"/>
      <c r="SZQ187" s="312"/>
      <c r="SZR187" s="312"/>
      <c r="SZS187" s="312"/>
      <c r="SZT187" s="312"/>
      <c r="SZU187" s="312"/>
      <c r="SZV187" s="312"/>
      <c r="SZW187" s="312"/>
      <c r="SZX187" s="312"/>
      <c r="SZY187" s="312"/>
      <c r="SZZ187" s="312"/>
      <c r="TAA187" s="312"/>
      <c r="TAB187" s="312"/>
      <c r="TAC187" s="312"/>
      <c r="TAD187" s="312"/>
      <c r="TAE187" s="312"/>
      <c r="TAF187" s="312"/>
      <c r="TAG187" s="312"/>
      <c r="TAH187" s="312"/>
      <c r="TAI187" s="312"/>
      <c r="TAJ187" s="312"/>
      <c r="TAK187" s="312"/>
      <c r="TAL187" s="312"/>
      <c r="TAM187" s="312"/>
      <c r="TAN187" s="312"/>
      <c r="TAO187" s="312"/>
      <c r="TAP187" s="312"/>
      <c r="TAQ187" s="312"/>
      <c r="TAR187" s="312"/>
      <c r="TAS187" s="312"/>
      <c r="TAT187" s="312"/>
      <c r="TAU187" s="312"/>
      <c r="TAV187" s="312"/>
      <c r="TAW187" s="312"/>
      <c r="TAX187" s="312"/>
      <c r="TAY187" s="312"/>
      <c r="TAZ187" s="312"/>
      <c r="TBA187" s="312"/>
      <c r="TBB187" s="312"/>
      <c r="TBC187" s="312"/>
      <c r="TBD187" s="312"/>
      <c r="TBE187" s="312"/>
      <c r="TBF187" s="312"/>
      <c r="TBG187" s="312"/>
      <c r="TBH187" s="312"/>
      <c r="TBI187" s="312"/>
      <c r="TBJ187" s="312"/>
      <c r="TBK187" s="312"/>
      <c r="TBL187" s="312"/>
      <c r="TBM187" s="312"/>
      <c r="TBN187" s="312"/>
      <c r="TBO187" s="312"/>
      <c r="TBP187" s="312"/>
      <c r="TBQ187" s="312"/>
      <c r="TBR187" s="312"/>
      <c r="TBS187" s="312"/>
      <c r="TBT187" s="312"/>
      <c r="TBU187" s="312"/>
      <c r="TBV187" s="312"/>
      <c r="TBW187" s="312"/>
      <c r="TBX187" s="312"/>
      <c r="TBY187" s="312"/>
      <c r="TBZ187" s="312"/>
      <c r="TCA187" s="312"/>
      <c r="TCB187" s="312"/>
      <c r="TCC187" s="312"/>
      <c r="TCD187" s="312"/>
      <c r="TCE187" s="312"/>
      <c r="TCF187" s="312"/>
      <c r="TCG187" s="312"/>
      <c r="TCH187" s="312"/>
      <c r="TCI187" s="312"/>
      <c r="TCJ187" s="312"/>
      <c r="TCK187" s="312"/>
      <c r="TCL187" s="312"/>
      <c r="TCM187" s="312"/>
      <c r="TCN187" s="312"/>
      <c r="TCO187" s="312"/>
      <c r="TCP187" s="312"/>
      <c r="TCQ187" s="312"/>
      <c r="TCR187" s="312"/>
      <c r="TCS187" s="312"/>
      <c r="TCT187" s="312"/>
      <c r="TCU187" s="312"/>
      <c r="TCV187" s="312"/>
      <c r="TCW187" s="312"/>
      <c r="TCX187" s="312"/>
      <c r="TCY187" s="312"/>
      <c r="TCZ187" s="312"/>
      <c r="TDA187" s="312"/>
      <c r="TDB187" s="312"/>
      <c r="TDC187" s="312"/>
      <c r="TDD187" s="312"/>
      <c r="TDE187" s="312"/>
      <c r="TDF187" s="312"/>
      <c r="TDG187" s="312"/>
      <c r="TDH187" s="312"/>
      <c r="TDI187" s="312"/>
      <c r="TDJ187" s="312"/>
      <c r="TDK187" s="312"/>
      <c r="TDL187" s="312"/>
      <c r="TDM187" s="312"/>
      <c r="TDN187" s="312"/>
      <c r="TDO187" s="312"/>
      <c r="TDP187" s="312"/>
      <c r="TDQ187" s="312"/>
      <c r="TDR187" s="312"/>
      <c r="TDS187" s="312"/>
      <c r="TDT187" s="312"/>
      <c r="TDU187" s="312"/>
      <c r="TDV187" s="312"/>
      <c r="TDW187" s="312"/>
      <c r="TDX187" s="312"/>
      <c r="TDY187" s="312"/>
      <c r="TDZ187" s="312"/>
      <c r="TEA187" s="312"/>
      <c r="TEB187" s="312"/>
      <c r="TEC187" s="312"/>
      <c r="TED187" s="312"/>
      <c r="TEE187" s="312"/>
      <c r="TEF187" s="312"/>
      <c r="TEG187" s="312"/>
      <c r="TEH187" s="312"/>
      <c r="TEI187" s="312"/>
      <c r="TEJ187" s="312"/>
      <c r="TEK187" s="312"/>
      <c r="TEL187" s="312"/>
      <c r="TEM187" s="312"/>
      <c r="TEN187" s="312"/>
      <c r="TEO187" s="312"/>
      <c r="TEP187" s="312"/>
      <c r="TEQ187" s="312"/>
      <c r="TER187" s="312"/>
      <c r="TES187" s="312"/>
      <c r="TET187" s="312"/>
      <c r="TEU187" s="312"/>
      <c r="TEV187" s="312"/>
      <c r="TEW187" s="312"/>
      <c r="TEX187" s="312"/>
      <c r="TEY187" s="312"/>
      <c r="TEZ187" s="312"/>
      <c r="TFA187" s="312"/>
      <c r="TFB187" s="312"/>
      <c r="TFC187" s="312"/>
      <c r="TFD187" s="312"/>
      <c r="TFE187" s="312"/>
      <c r="TFF187" s="312"/>
      <c r="TFG187" s="312"/>
      <c r="TFH187" s="312"/>
      <c r="TFI187" s="312"/>
      <c r="TFJ187" s="312"/>
      <c r="TFK187" s="312"/>
      <c r="TFL187" s="312"/>
      <c r="TFM187" s="312"/>
      <c r="TFN187" s="312"/>
      <c r="TFO187" s="312"/>
      <c r="TFP187" s="312"/>
      <c r="TFQ187" s="312"/>
      <c r="TFR187" s="312"/>
      <c r="TFS187" s="312"/>
      <c r="TFT187" s="312"/>
      <c r="TFU187" s="312"/>
      <c r="TFV187" s="312"/>
      <c r="TFW187" s="312"/>
      <c r="TFX187" s="312"/>
      <c r="TFY187" s="312"/>
      <c r="TFZ187" s="312"/>
      <c r="TGA187" s="312"/>
      <c r="TGB187" s="312"/>
      <c r="TGC187" s="312"/>
      <c r="TGD187" s="312"/>
      <c r="TGE187" s="312"/>
      <c r="TGF187" s="312"/>
      <c r="TGG187" s="312"/>
      <c r="TGH187" s="312"/>
      <c r="TGI187" s="312"/>
      <c r="TGJ187" s="312"/>
      <c r="TGK187" s="312"/>
      <c r="TGL187" s="312"/>
      <c r="TGM187" s="312"/>
      <c r="TGN187" s="312"/>
      <c r="TGO187" s="312"/>
      <c r="TGP187" s="312"/>
      <c r="TGQ187" s="312"/>
      <c r="TGR187" s="312"/>
      <c r="TGS187" s="312"/>
      <c r="TGT187" s="312"/>
      <c r="TGU187" s="312"/>
      <c r="TGV187" s="312"/>
      <c r="TGW187" s="312"/>
      <c r="TGX187" s="312"/>
      <c r="TGY187" s="312"/>
      <c r="TGZ187" s="312"/>
      <c r="THA187" s="312"/>
      <c r="THB187" s="312"/>
      <c r="THC187" s="312"/>
      <c r="THD187" s="312"/>
      <c r="THE187" s="312"/>
      <c r="THF187" s="312"/>
      <c r="THG187" s="312"/>
      <c r="THH187" s="312"/>
      <c r="THI187" s="312"/>
      <c r="THJ187" s="312"/>
      <c r="THK187" s="312"/>
      <c r="THL187" s="312"/>
      <c r="THM187" s="312"/>
      <c r="THN187" s="312"/>
      <c r="THO187" s="312"/>
      <c r="THP187" s="312"/>
      <c r="THQ187" s="312"/>
      <c r="THR187" s="312"/>
      <c r="THS187" s="312"/>
      <c r="THT187" s="312"/>
      <c r="THU187" s="312"/>
      <c r="THV187" s="312"/>
      <c r="THW187" s="312"/>
      <c r="THX187" s="312"/>
      <c r="THY187" s="312"/>
      <c r="THZ187" s="312"/>
      <c r="TIA187" s="312"/>
      <c r="TIB187" s="312"/>
      <c r="TIC187" s="312"/>
      <c r="TID187" s="312"/>
      <c r="TIE187" s="312"/>
      <c r="TIF187" s="312"/>
      <c r="TIG187" s="312"/>
      <c r="TIH187" s="312"/>
      <c r="TII187" s="312"/>
      <c r="TIJ187" s="312"/>
      <c r="TIK187" s="312"/>
      <c r="TIL187" s="312"/>
      <c r="TIM187" s="312"/>
      <c r="TIN187" s="312"/>
      <c r="TIO187" s="312"/>
      <c r="TIP187" s="312"/>
      <c r="TIQ187" s="312"/>
      <c r="TIR187" s="312"/>
      <c r="TIS187" s="312"/>
      <c r="TIT187" s="312"/>
      <c r="TIU187" s="312"/>
      <c r="TIV187" s="312"/>
      <c r="TIW187" s="312"/>
      <c r="TIX187" s="312"/>
      <c r="TIY187" s="312"/>
      <c r="TIZ187" s="312"/>
      <c r="TJA187" s="312"/>
      <c r="TJB187" s="312"/>
      <c r="TJC187" s="312"/>
      <c r="TJD187" s="312"/>
      <c r="TJE187" s="312"/>
      <c r="TJF187" s="312"/>
      <c r="TJG187" s="312"/>
      <c r="TJH187" s="312"/>
      <c r="TJI187" s="312"/>
      <c r="TJJ187" s="312"/>
      <c r="TJK187" s="312"/>
      <c r="TJL187" s="312"/>
      <c r="TJM187" s="312"/>
      <c r="TJN187" s="312"/>
      <c r="TJO187" s="312"/>
      <c r="TJP187" s="312"/>
      <c r="TJQ187" s="312"/>
      <c r="TJR187" s="312"/>
      <c r="TJS187" s="312"/>
      <c r="TJT187" s="312"/>
      <c r="TJU187" s="312"/>
      <c r="TJV187" s="312"/>
      <c r="TJW187" s="312"/>
      <c r="TJX187" s="312"/>
      <c r="TJY187" s="312"/>
      <c r="TJZ187" s="312"/>
      <c r="TKA187" s="312"/>
      <c r="TKB187" s="312"/>
      <c r="TKC187" s="312"/>
      <c r="TKD187" s="312"/>
      <c r="TKE187" s="312"/>
      <c r="TKF187" s="312"/>
      <c r="TKG187" s="312"/>
      <c r="TKH187" s="312"/>
      <c r="TKI187" s="312"/>
      <c r="TKJ187" s="312"/>
      <c r="TKK187" s="312"/>
      <c r="TKL187" s="312"/>
      <c r="TKM187" s="312"/>
      <c r="TKN187" s="312"/>
      <c r="TKO187" s="312"/>
      <c r="TKP187" s="312"/>
      <c r="TKQ187" s="312"/>
      <c r="TKR187" s="312"/>
      <c r="TKS187" s="312"/>
      <c r="TKT187" s="312"/>
      <c r="TKU187" s="312"/>
      <c r="TKV187" s="312"/>
      <c r="TKW187" s="312"/>
      <c r="TKX187" s="312"/>
      <c r="TKY187" s="312"/>
      <c r="TKZ187" s="312"/>
      <c r="TLA187" s="312"/>
      <c r="TLB187" s="312"/>
      <c r="TLC187" s="312"/>
      <c r="TLD187" s="312"/>
      <c r="TLE187" s="312"/>
      <c r="TLF187" s="312"/>
      <c r="TLG187" s="312"/>
      <c r="TLH187" s="312"/>
      <c r="TLI187" s="312"/>
      <c r="TLJ187" s="312"/>
      <c r="TLK187" s="312"/>
      <c r="TLL187" s="312"/>
      <c r="TLM187" s="312"/>
      <c r="TLN187" s="312"/>
      <c r="TLO187" s="312"/>
      <c r="TLP187" s="312"/>
      <c r="TLQ187" s="312"/>
      <c r="TLR187" s="312"/>
      <c r="TLS187" s="312"/>
      <c r="TLT187" s="312"/>
      <c r="TLU187" s="312"/>
      <c r="TLV187" s="312"/>
      <c r="TLW187" s="312"/>
      <c r="TLX187" s="312"/>
      <c r="TLY187" s="312"/>
      <c r="TLZ187" s="312"/>
      <c r="TMA187" s="312"/>
      <c r="TMB187" s="312"/>
      <c r="TMC187" s="312"/>
      <c r="TMD187" s="312"/>
      <c r="TME187" s="312"/>
      <c r="TMF187" s="312"/>
      <c r="TMG187" s="312"/>
      <c r="TMH187" s="312"/>
      <c r="TMI187" s="312"/>
      <c r="TMJ187" s="312"/>
      <c r="TMK187" s="312"/>
      <c r="TML187" s="312"/>
      <c r="TMM187" s="312"/>
      <c r="TMN187" s="312"/>
      <c r="TMO187" s="312"/>
      <c r="TMP187" s="312"/>
      <c r="TMQ187" s="312"/>
      <c r="TMR187" s="312"/>
      <c r="TMS187" s="312"/>
      <c r="TMT187" s="312"/>
      <c r="TMU187" s="312"/>
      <c r="TMV187" s="312"/>
      <c r="TMW187" s="312"/>
      <c r="TMX187" s="312"/>
      <c r="TMY187" s="312"/>
      <c r="TMZ187" s="312"/>
      <c r="TNA187" s="312"/>
      <c r="TNB187" s="312"/>
      <c r="TNC187" s="312"/>
      <c r="TND187" s="312"/>
      <c r="TNE187" s="312"/>
      <c r="TNF187" s="312"/>
      <c r="TNG187" s="312"/>
      <c r="TNH187" s="312"/>
      <c r="TNI187" s="312"/>
      <c r="TNJ187" s="312"/>
      <c r="TNK187" s="312"/>
      <c r="TNL187" s="312"/>
      <c r="TNM187" s="312"/>
      <c r="TNN187" s="312"/>
      <c r="TNO187" s="312"/>
      <c r="TNP187" s="312"/>
      <c r="TNQ187" s="312"/>
      <c r="TNR187" s="312"/>
      <c r="TNS187" s="312"/>
      <c r="TNT187" s="312"/>
      <c r="TNU187" s="312"/>
      <c r="TNV187" s="312"/>
      <c r="TNW187" s="312"/>
      <c r="TNX187" s="312"/>
      <c r="TNY187" s="312"/>
      <c r="TNZ187" s="312"/>
      <c r="TOA187" s="312"/>
      <c r="TOB187" s="312"/>
      <c r="TOC187" s="312"/>
      <c r="TOD187" s="312"/>
      <c r="TOE187" s="312"/>
      <c r="TOF187" s="312"/>
      <c r="TOG187" s="312"/>
      <c r="TOH187" s="312"/>
      <c r="TOI187" s="312"/>
      <c r="TOJ187" s="312"/>
      <c r="TOK187" s="312"/>
      <c r="TOL187" s="312"/>
      <c r="TOM187" s="312"/>
      <c r="TON187" s="312"/>
      <c r="TOO187" s="312"/>
      <c r="TOP187" s="312"/>
      <c r="TOQ187" s="312"/>
      <c r="TOR187" s="312"/>
      <c r="TOS187" s="312"/>
      <c r="TOT187" s="312"/>
      <c r="TOU187" s="312"/>
      <c r="TOV187" s="312"/>
      <c r="TOW187" s="312"/>
      <c r="TOX187" s="312"/>
      <c r="TOY187" s="312"/>
      <c r="TOZ187" s="312"/>
      <c r="TPA187" s="312"/>
      <c r="TPB187" s="312"/>
      <c r="TPC187" s="312"/>
      <c r="TPD187" s="312"/>
      <c r="TPE187" s="312"/>
      <c r="TPF187" s="312"/>
      <c r="TPG187" s="312"/>
      <c r="TPH187" s="312"/>
      <c r="TPI187" s="312"/>
      <c r="TPJ187" s="312"/>
      <c r="TPK187" s="312"/>
      <c r="TPL187" s="312"/>
      <c r="TPM187" s="312"/>
      <c r="TPN187" s="312"/>
      <c r="TPO187" s="312"/>
      <c r="TPP187" s="312"/>
      <c r="TPQ187" s="312"/>
      <c r="TPR187" s="312"/>
      <c r="TPS187" s="312"/>
      <c r="TPT187" s="312"/>
      <c r="TPU187" s="312"/>
      <c r="TPV187" s="312"/>
      <c r="TPW187" s="312"/>
      <c r="TPX187" s="312"/>
      <c r="TPY187" s="312"/>
      <c r="TPZ187" s="312"/>
      <c r="TQA187" s="312"/>
      <c r="TQB187" s="312"/>
      <c r="TQC187" s="312"/>
      <c r="TQD187" s="312"/>
      <c r="TQE187" s="312"/>
      <c r="TQF187" s="312"/>
      <c r="TQG187" s="312"/>
      <c r="TQH187" s="312"/>
      <c r="TQI187" s="312"/>
      <c r="TQJ187" s="312"/>
      <c r="TQK187" s="312"/>
      <c r="TQL187" s="312"/>
      <c r="TQM187" s="312"/>
      <c r="TQN187" s="312"/>
      <c r="TQO187" s="312"/>
      <c r="TQP187" s="312"/>
      <c r="TQQ187" s="312"/>
      <c r="TQR187" s="312"/>
      <c r="TQS187" s="312"/>
      <c r="TQT187" s="312"/>
      <c r="TQU187" s="312"/>
      <c r="TQV187" s="312"/>
      <c r="TQW187" s="312"/>
      <c r="TQX187" s="312"/>
      <c r="TQY187" s="312"/>
      <c r="TQZ187" s="312"/>
      <c r="TRA187" s="312"/>
      <c r="TRB187" s="312"/>
      <c r="TRC187" s="312"/>
      <c r="TRD187" s="312"/>
      <c r="TRE187" s="312"/>
      <c r="TRF187" s="312"/>
      <c r="TRG187" s="312"/>
      <c r="TRH187" s="312"/>
      <c r="TRI187" s="312"/>
      <c r="TRJ187" s="312"/>
      <c r="TRK187" s="312"/>
      <c r="TRL187" s="312"/>
      <c r="TRM187" s="312"/>
      <c r="TRN187" s="312"/>
      <c r="TRO187" s="312"/>
      <c r="TRP187" s="312"/>
      <c r="TRQ187" s="312"/>
      <c r="TRR187" s="312"/>
      <c r="TRS187" s="312"/>
      <c r="TRT187" s="312"/>
      <c r="TRU187" s="312"/>
      <c r="TRV187" s="312"/>
      <c r="TRW187" s="312"/>
      <c r="TRX187" s="312"/>
      <c r="TRY187" s="312"/>
      <c r="TRZ187" s="312"/>
      <c r="TSA187" s="312"/>
      <c r="TSB187" s="312"/>
      <c r="TSC187" s="312"/>
      <c r="TSD187" s="312"/>
      <c r="TSE187" s="312"/>
      <c r="TSF187" s="312"/>
      <c r="TSG187" s="312"/>
      <c r="TSH187" s="312"/>
      <c r="TSI187" s="312"/>
      <c r="TSJ187" s="312"/>
      <c r="TSK187" s="312"/>
      <c r="TSL187" s="312"/>
      <c r="TSM187" s="312"/>
      <c r="TSN187" s="312"/>
      <c r="TSO187" s="312"/>
      <c r="TSP187" s="312"/>
      <c r="TSQ187" s="312"/>
      <c r="TSR187" s="312"/>
      <c r="TSS187" s="312"/>
      <c r="TST187" s="312"/>
      <c r="TSU187" s="312"/>
      <c r="TSV187" s="312"/>
      <c r="TSW187" s="312"/>
      <c r="TSX187" s="312"/>
      <c r="TSY187" s="312"/>
      <c r="TSZ187" s="312"/>
      <c r="TTA187" s="312"/>
      <c r="TTB187" s="312"/>
      <c r="TTC187" s="312"/>
      <c r="TTD187" s="312"/>
      <c r="TTE187" s="312"/>
      <c r="TTF187" s="312"/>
      <c r="TTG187" s="312"/>
      <c r="TTH187" s="312"/>
      <c r="TTI187" s="312"/>
      <c r="TTJ187" s="312"/>
      <c r="TTK187" s="312"/>
      <c r="TTL187" s="312"/>
      <c r="TTM187" s="312"/>
      <c r="TTN187" s="312"/>
      <c r="TTO187" s="312"/>
      <c r="TTP187" s="312"/>
      <c r="TTQ187" s="312"/>
      <c r="TTR187" s="312"/>
      <c r="TTS187" s="312"/>
      <c r="TTT187" s="312"/>
      <c r="TTU187" s="312"/>
      <c r="TTV187" s="312"/>
      <c r="TTW187" s="312"/>
      <c r="TTX187" s="312"/>
      <c r="TTY187" s="312"/>
      <c r="TTZ187" s="312"/>
      <c r="TUA187" s="312"/>
      <c r="TUB187" s="312"/>
      <c r="TUC187" s="312"/>
      <c r="TUD187" s="312"/>
      <c r="TUE187" s="312"/>
      <c r="TUF187" s="312"/>
      <c r="TUG187" s="312"/>
      <c r="TUH187" s="312"/>
      <c r="TUI187" s="312"/>
      <c r="TUJ187" s="312"/>
      <c r="TUK187" s="312"/>
      <c r="TUL187" s="312"/>
      <c r="TUM187" s="312"/>
      <c r="TUN187" s="312"/>
      <c r="TUO187" s="312"/>
      <c r="TUP187" s="312"/>
      <c r="TUQ187" s="312"/>
      <c r="TUR187" s="312"/>
      <c r="TUS187" s="312"/>
      <c r="TUT187" s="312"/>
      <c r="TUU187" s="312"/>
      <c r="TUV187" s="312"/>
      <c r="TUW187" s="312"/>
      <c r="TUX187" s="312"/>
      <c r="TUY187" s="312"/>
      <c r="TUZ187" s="312"/>
      <c r="TVA187" s="312"/>
      <c r="TVB187" s="312"/>
      <c r="TVC187" s="312"/>
      <c r="TVD187" s="312"/>
      <c r="TVE187" s="312"/>
      <c r="TVF187" s="312"/>
      <c r="TVG187" s="312"/>
      <c r="TVH187" s="312"/>
      <c r="TVI187" s="312"/>
      <c r="TVJ187" s="312"/>
      <c r="TVK187" s="312"/>
      <c r="TVL187" s="312"/>
      <c r="TVM187" s="312"/>
      <c r="TVN187" s="312"/>
      <c r="TVO187" s="312"/>
      <c r="TVP187" s="312"/>
      <c r="TVQ187" s="312"/>
      <c r="TVR187" s="312"/>
      <c r="TVS187" s="312"/>
      <c r="TVT187" s="312"/>
      <c r="TVU187" s="312"/>
      <c r="TVV187" s="312"/>
      <c r="TVW187" s="312"/>
      <c r="TVX187" s="312"/>
      <c r="TVY187" s="312"/>
      <c r="TVZ187" s="312"/>
      <c r="TWA187" s="312"/>
      <c r="TWB187" s="312"/>
      <c r="TWC187" s="312"/>
      <c r="TWD187" s="312"/>
      <c r="TWE187" s="312"/>
      <c r="TWF187" s="312"/>
      <c r="TWG187" s="312"/>
      <c r="TWH187" s="312"/>
      <c r="TWI187" s="312"/>
      <c r="TWJ187" s="312"/>
      <c r="TWK187" s="312"/>
      <c r="TWL187" s="312"/>
      <c r="TWM187" s="312"/>
      <c r="TWN187" s="312"/>
      <c r="TWO187" s="312"/>
      <c r="TWP187" s="312"/>
      <c r="TWQ187" s="312"/>
      <c r="TWR187" s="312"/>
      <c r="TWS187" s="312"/>
      <c r="TWT187" s="312"/>
      <c r="TWU187" s="312"/>
      <c r="TWV187" s="312"/>
      <c r="TWW187" s="312"/>
      <c r="TWX187" s="312"/>
      <c r="TWY187" s="312"/>
      <c r="TWZ187" s="312"/>
      <c r="TXA187" s="312"/>
      <c r="TXB187" s="312"/>
      <c r="TXC187" s="312"/>
      <c r="TXD187" s="312"/>
      <c r="TXE187" s="312"/>
      <c r="TXF187" s="312"/>
      <c r="TXG187" s="312"/>
      <c r="TXH187" s="312"/>
      <c r="TXI187" s="312"/>
      <c r="TXJ187" s="312"/>
      <c r="TXK187" s="312"/>
      <c r="TXL187" s="312"/>
      <c r="TXM187" s="312"/>
      <c r="TXN187" s="312"/>
      <c r="TXO187" s="312"/>
      <c r="TXP187" s="312"/>
      <c r="TXQ187" s="312"/>
      <c r="TXR187" s="312"/>
      <c r="TXS187" s="312"/>
      <c r="TXT187" s="312"/>
      <c r="TXU187" s="312"/>
      <c r="TXV187" s="312"/>
      <c r="TXW187" s="312"/>
      <c r="TXX187" s="312"/>
      <c r="TXY187" s="312"/>
      <c r="TXZ187" s="312"/>
      <c r="TYA187" s="312"/>
      <c r="TYB187" s="312"/>
      <c r="TYC187" s="312"/>
      <c r="TYD187" s="312"/>
      <c r="TYE187" s="312"/>
      <c r="TYF187" s="312"/>
      <c r="TYG187" s="312"/>
      <c r="TYH187" s="312"/>
      <c r="TYI187" s="312"/>
      <c r="TYJ187" s="312"/>
      <c r="TYK187" s="312"/>
      <c r="TYL187" s="312"/>
      <c r="TYM187" s="312"/>
      <c r="TYN187" s="312"/>
      <c r="TYO187" s="312"/>
      <c r="TYP187" s="312"/>
      <c r="TYQ187" s="312"/>
      <c r="TYR187" s="312"/>
      <c r="TYS187" s="312"/>
      <c r="TYT187" s="312"/>
      <c r="TYU187" s="312"/>
      <c r="TYV187" s="312"/>
      <c r="TYW187" s="312"/>
      <c r="TYX187" s="312"/>
      <c r="TYY187" s="312"/>
      <c r="TYZ187" s="312"/>
      <c r="TZA187" s="312"/>
      <c r="TZB187" s="312"/>
      <c r="TZC187" s="312"/>
      <c r="TZD187" s="312"/>
      <c r="TZE187" s="312"/>
      <c r="TZF187" s="312"/>
      <c r="TZG187" s="312"/>
      <c r="TZH187" s="312"/>
      <c r="TZI187" s="312"/>
      <c r="TZJ187" s="312"/>
      <c r="TZK187" s="312"/>
      <c r="TZL187" s="312"/>
      <c r="TZM187" s="312"/>
      <c r="TZN187" s="312"/>
      <c r="TZO187" s="312"/>
      <c r="TZP187" s="312"/>
      <c r="TZQ187" s="312"/>
      <c r="TZR187" s="312"/>
      <c r="TZS187" s="312"/>
      <c r="TZT187" s="312"/>
      <c r="TZU187" s="312"/>
      <c r="TZV187" s="312"/>
      <c r="TZW187" s="312"/>
      <c r="TZX187" s="312"/>
      <c r="TZY187" s="312"/>
      <c r="TZZ187" s="312"/>
      <c r="UAA187" s="312"/>
      <c r="UAB187" s="312"/>
      <c r="UAC187" s="312"/>
      <c r="UAD187" s="312"/>
      <c r="UAE187" s="312"/>
      <c r="UAF187" s="312"/>
      <c r="UAG187" s="312"/>
      <c r="UAH187" s="312"/>
      <c r="UAI187" s="312"/>
      <c r="UAJ187" s="312"/>
      <c r="UAK187" s="312"/>
      <c r="UAL187" s="312"/>
      <c r="UAM187" s="312"/>
      <c r="UAN187" s="312"/>
      <c r="UAO187" s="312"/>
      <c r="UAP187" s="312"/>
      <c r="UAQ187" s="312"/>
      <c r="UAR187" s="312"/>
      <c r="UAS187" s="312"/>
      <c r="UAT187" s="312"/>
      <c r="UAU187" s="312"/>
      <c r="UAV187" s="312"/>
      <c r="UAW187" s="312"/>
      <c r="UAX187" s="312"/>
      <c r="UAY187" s="312"/>
      <c r="UAZ187" s="312"/>
      <c r="UBA187" s="312"/>
      <c r="UBB187" s="312"/>
      <c r="UBC187" s="312"/>
      <c r="UBD187" s="312"/>
      <c r="UBE187" s="312"/>
      <c r="UBF187" s="312"/>
      <c r="UBG187" s="312"/>
      <c r="UBH187" s="312"/>
      <c r="UBI187" s="312"/>
      <c r="UBJ187" s="312"/>
      <c r="UBK187" s="312"/>
      <c r="UBL187" s="312"/>
      <c r="UBM187" s="312"/>
      <c r="UBN187" s="312"/>
      <c r="UBO187" s="312"/>
      <c r="UBP187" s="312"/>
      <c r="UBQ187" s="312"/>
      <c r="UBR187" s="312"/>
      <c r="UBS187" s="312"/>
      <c r="UBT187" s="312"/>
      <c r="UBU187" s="312"/>
      <c r="UBV187" s="312"/>
      <c r="UBW187" s="312"/>
      <c r="UBX187" s="312"/>
      <c r="UBY187" s="312"/>
      <c r="UBZ187" s="312"/>
      <c r="UCA187" s="312"/>
      <c r="UCB187" s="312"/>
      <c r="UCC187" s="312"/>
      <c r="UCD187" s="312"/>
      <c r="UCE187" s="312"/>
      <c r="UCF187" s="312"/>
      <c r="UCG187" s="312"/>
      <c r="UCH187" s="312"/>
      <c r="UCI187" s="312"/>
      <c r="UCJ187" s="312"/>
      <c r="UCK187" s="312"/>
      <c r="UCL187" s="312"/>
      <c r="UCM187" s="312"/>
      <c r="UCN187" s="312"/>
      <c r="UCO187" s="312"/>
      <c r="UCP187" s="312"/>
      <c r="UCQ187" s="312"/>
      <c r="UCR187" s="312"/>
      <c r="UCS187" s="312"/>
      <c r="UCT187" s="312"/>
      <c r="UCU187" s="312"/>
      <c r="UCV187" s="312"/>
      <c r="UCW187" s="312"/>
      <c r="UCX187" s="312"/>
      <c r="UCY187" s="312"/>
      <c r="UCZ187" s="312"/>
      <c r="UDA187" s="312"/>
      <c r="UDB187" s="312"/>
      <c r="UDC187" s="312"/>
      <c r="UDD187" s="312"/>
      <c r="UDE187" s="312"/>
      <c r="UDF187" s="312"/>
      <c r="UDG187" s="312"/>
      <c r="UDH187" s="312"/>
      <c r="UDI187" s="312"/>
      <c r="UDJ187" s="312"/>
      <c r="UDK187" s="312"/>
      <c r="UDL187" s="312"/>
      <c r="UDM187" s="312"/>
      <c r="UDN187" s="312"/>
      <c r="UDO187" s="312"/>
      <c r="UDP187" s="312"/>
      <c r="UDQ187" s="312"/>
      <c r="UDR187" s="312"/>
      <c r="UDS187" s="312"/>
      <c r="UDT187" s="312"/>
      <c r="UDU187" s="312"/>
      <c r="UDV187" s="312"/>
      <c r="UDW187" s="312"/>
      <c r="UDX187" s="312"/>
      <c r="UDY187" s="312"/>
      <c r="UDZ187" s="312"/>
      <c r="UEA187" s="312"/>
      <c r="UEB187" s="312"/>
      <c r="UEC187" s="312"/>
      <c r="UED187" s="312"/>
      <c r="UEE187" s="312"/>
      <c r="UEF187" s="312"/>
      <c r="UEG187" s="312"/>
      <c r="UEH187" s="312"/>
      <c r="UEI187" s="312"/>
      <c r="UEJ187" s="312"/>
      <c r="UEK187" s="312"/>
      <c r="UEL187" s="312"/>
      <c r="UEM187" s="312"/>
      <c r="UEN187" s="312"/>
      <c r="UEO187" s="312"/>
      <c r="UEP187" s="312"/>
      <c r="UEQ187" s="312"/>
      <c r="UER187" s="312"/>
      <c r="UES187" s="312"/>
      <c r="UET187" s="312"/>
      <c r="UEU187" s="312"/>
      <c r="UEV187" s="312"/>
      <c r="UEW187" s="312"/>
      <c r="UEX187" s="312"/>
      <c r="UEY187" s="312"/>
      <c r="UEZ187" s="312"/>
      <c r="UFA187" s="312"/>
      <c r="UFB187" s="312"/>
      <c r="UFC187" s="312"/>
      <c r="UFD187" s="312"/>
      <c r="UFE187" s="312"/>
      <c r="UFF187" s="312"/>
      <c r="UFG187" s="312"/>
      <c r="UFH187" s="312"/>
      <c r="UFI187" s="312"/>
      <c r="UFJ187" s="312"/>
      <c r="UFK187" s="312"/>
      <c r="UFL187" s="312"/>
      <c r="UFM187" s="312"/>
      <c r="UFN187" s="312"/>
      <c r="UFO187" s="312"/>
      <c r="UFP187" s="312"/>
      <c r="UFQ187" s="312"/>
      <c r="UFR187" s="312"/>
      <c r="UFS187" s="312"/>
      <c r="UFT187" s="312"/>
      <c r="UFU187" s="312"/>
      <c r="UFV187" s="312"/>
      <c r="UFW187" s="312"/>
      <c r="UFX187" s="312"/>
      <c r="UFY187" s="312"/>
      <c r="UFZ187" s="312"/>
      <c r="UGA187" s="312"/>
      <c r="UGB187" s="312"/>
      <c r="UGC187" s="312"/>
      <c r="UGD187" s="312"/>
      <c r="UGE187" s="312"/>
      <c r="UGF187" s="312"/>
      <c r="UGG187" s="312"/>
      <c r="UGH187" s="312"/>
      <c r="UGI187" s="312"/>
      <c r="UGJ187" s="312"/>
      <c r="UGK187" s="312"/>
      <c r="UGL187" s="312"/>
      <c r="UGM187" s="312"/>
      <c r="UGN187" s="312"/>
      <c r="UGO187" s="312"/>
      <c r="UGP187" s="312"/>
      <c r="UGQ187" s="312"/>
      <c r="UGR187" s="312"/>
      <c r="UGS187" s="312"/>
      <c r="UGT187" s="312"/>
      <c r="UGU187" s="312"/>
      <c r="UGV187" s="312"/>
      <c r="UGW187" s="312"/>
      <c r="UGX187" s="312"/>
      <c r="UGY187" s="312"/>
      <c r="UGZ187" s="312"/>
      <c r="UHA187" s="312"/>
      <c r="UHB187" s="312"/>
      <c r="UHC187" s="312"/>
      <c r="UHD187" s="312"/>
      <c r="UHE187" s="312"/>
      <c r="UHF187" s="312"/>
      <c r="UHG187" s="312"/>
      <c r="UHH187" s="312"/>
      <c r="UHI187" s="312"/>
      <c r="UHJ187" s="312"/>
      <c r="UHK187" s="312"/>
      <c r="UHL187" s="312"/>
      <c r="UHM187" s="312"/>
      <c r="UHN187" s="312"/>
      <c r="UHO187" s="312"/>
      <c r="UHP187" s="312"/>
      <c r="UHQ187" s="312"/>
      <c r="UHR187" s="312"/>
      <c r="UHS187" s="312"/>
      <c r="UHT187" s="312"/>
      <c r="UHU187" s="312"/>
      <c r="UHV187" s="312"/>
      <c r="UHW187" s="312"/>
      <c r="UHX187" s="312"/>
      <c r="UHY187" s="312"/>
      <c r="UHZ187" s="312"/>
      <c r="UIA187" s="312"/>
      <c r="UIB187" s="312"/>
      <c r="UIC187" s="312"/>
      <c r="UID187" s="312"/>
      <c r="UIE187" s="312"/>
      <c r="UIF187" s="312"/>
      <c r="UIG187" s="312"/>
      <c r="UIH187" s="312"/>
      <c r="UII187" s="312"/>
      <c r="UIJ187" s="312"/>
      <c r="UIK187" s="312"/>
      <c r="UIL187" s="312"/>
      <c r="UIM187" s="312"/>
      <c r="UIN187" s="312"/>
      <c r="UIO187" s="312"/>
      <c r="UIP187" s="312"/>
      <c r="UIQ187" s="312"/>
      <c r="UIR187" s="312"/>
      <c r="UIS187" s="312"/>
      <c r="UIT187" s="312"/>
      <c r="UIU187" s="312"/>
      <c r="UIV187" s="312"/>
      <c r="UIW187" s="312"/>
      <c r="UIX187" s="312"/>
      <c r="UIY187" s="312"/>
      <c r="UIZ187" s="312"/>
      <c r="UJA187" s="312"/>
      <c r="UJB187" s="312"/>
      <c r="UJC187" s="312"/>
      <c r="UJD187" s="312"/>
      <c r="UJE187" s="312"/>
      <c r="UJF187" s="312"/>
      <c r="UJG187" s="312"/>
      <c r="UJH187" s="312"/>
      <c r="UJI187" s="312"/>
      <c r="UJJ187" s="312"/>
      <c r="UJK187" s="312"/>
      <c r="UJL187" s="312"/>
      <c r="UJM187" s="312"/>
      <c r="UJN187" s="312"/>
      <c r="UJO187" s="312"/>
      <c r="UJP187" s="312"/>
      <c r="UJQ187" s="312"/>
      <c r="UJR187" s="312"/>
      <c r="UJS187" s="312"/>
      <c r="UJT187" s="312"/>
      <c r="UJU187" s="312"/>
      <c r="UJV187" s="312"/>
      <c r="UJW187" s="312"/>
      <c r="UJX187" s="312"/>
      <c r="UJY187" s="312"/>
      <c r="UJZ187" s="312"/>
      <c r="UKA187" s="312"/>
      <c r="UKB187" s="312"/>
      <c r="UKC187" s="312"/>
      <c r="UKD187" s="312"/>
      <c r="UKE187" s="312"/>
      <c r="UKF187" s="312"/>
      <c r="UKG187" s="312"/>
      <c r="UKH187" s="312"/>
      <c r="UKI187" s="312"/>
      <c r="UKJ187" s="312"/>
      <c r="UKK187" s="312"/>
      <c r="UKL187" s="312"/>
      <c r="UKM187" s="312"/>
      <c r="UKN187" s="312"/>
      <c r="UKO187" s="312"/>
      <c r="UKP187" s="312"/>
      <c r="UKQ187" s="312"/>
      <c r="UKR187" s="312"/>
      <c r="UKS187" s="312"/>
      <c r="UKT187" s="312"/>
      <c r="UKU187" s="312"/>
      <c r="UKV187" s="312"/>
      <c r="UKW187" s="312"/>
      <c r="UKX187" s="312"/>
      <c r="UKY187" s="312"/>
      <c r="UKZ187" s="312"/>
      <c r="ULA187" s="312"/>
      <c r="ULB187" s="312"/>
      <c r="ULC187" s="312"/>
      <c r="ULD187" s="312"/>
      <c r="ULE187" s="312"/>
      <c r="ULF187" s="312"/>
      <c r="ULG187" s="312"/>
      <c r="ULH187" s="312"/>
      <c r="ULI187" s="312"/>
      <c r="ULJ187" s="312"/>
      <c r="ULK187" s="312"/>
      <c r="ULL187" s="312"/>
      <c r="ULM187" s="312"/>
      <c r="ULN187" s="312"/>
      <c r="ULO187" s="312"/>
      <c r="ULP187" s="312"/>
      <c r="ULQ187" s="312"/>
      <c r="ULR187" s="312"/>
      <c r="ULS187" s="312"/>
      <c r="ULT187" s="312"/>
      <c r="ULU187" s="312"/>
      <c r="ULV187" s="312"/>
      <c r="ULW187" s="312"/>
      <c r="ULX187" s="312"/>
      <c r="ULY187" s="312"/>
      <c r="ULZ187" s="312"/>
      <c r="UMA187" s="312"/>
      <c r="UMB187" s="312"/>
      <c r="UMC187" s="312"/>
      <c r="UMD187" s="312"/>
      <c r="UME187" s="312"/>
      <c r="UMF187" s="312"/>
      <c r="UMG187" s="312"/>
      <c r="UMH187" s="312"/>
      <c r="UMI187" s="312"/>
      <c r="UMJ187" s="312"/>
      <c r="UMK187" s="312"/>
      <c r="UML187" s="312"/>
      <c r="UMM187" s="312"/>
      <c r="UMN187" s="312"/>
      <c r="UMO187" s="312"/>
      <c r="UMP187" s="312"/>
      <c r="UMQ187" s="312"/>
      <c r="UMR187" s="312"/>
      <c r="UMS187" s="312"/>
      <c r="UMT187" s="312"/>
      <c r="UMU187" s="312"/>
      <c r="UMV187" s="312"/>
      <c r="UMW187" s="312"/>
      <c r="UMX187" s="312"/>
      <c r="UMY187" s="312"/>
      <c r="UMZ187" s="312"/>
      <c r="UNA187" s="312"/>
      <c r="UNB187" s="312"/>
      <c r="UNC187" s="312"/>
      <c r="UND187" s="312"/>
      <c r="UNE187" s="312"/>
      <c r="UNF187" s="312"/>
      <c r="UNG187" s="312"/>
      <c r="UNH187" s="312"/>
      <c r="UNI187" s="312"/>
      <c r="UNJ187" s="312"/>
      <c r="UNK187" s="312"/>
      <c r="UNL187" s="312"/>
      <c r="UNM187" s="312"/>
      <c r="UNN187" s="312"/>
      <c r="UNO187" s="312"/>
      <c r="UNP187" s="312"/>
      <c r="UNQ187" s="312"/>
      <c r="UNR187" s="312"/>
      <c r="UNS187" s="312"/>
      <c r="UNT187" s="312"/>
      <c r="UNU187" s="312"/>
      <c r="UNV187" s="312"/>
      <c r="UNW187" s="312"/>
      <c r="UNX187" s="312"/>
      <c r="UNY187" s="312"/>
      <c r="UNZ187" s="312"/>
      <c r="UOA187" s="312"/>
      <c r="UOB187" s="312"/>
      <c r="UOC187" s="312"/>
      <c r="UOD187" s="312"/>
      <c r="UOE187" s="312"/>
      <c r="UOF187" s="312"/>
      <c r="UOG187" s="312"/>
      <c r="UOH187" s="312"/>
      <c r="UOI187" s="312"/>
      <c r="UOJ187" s="312"/>
      <c r="UOK187" s="312"/>
      <c r="UOL187" s="312"/>
      <c r="UOM187" s="312"/>
      <c r="UON187" s="312"/>
      <c r="UOO187" s="312"/>
      <c r="UOP187" s="312"/>
      <c r="UOQ187" s="312"/>
      <c r="UOR187" s="312"/>
      <c r="UOS187" s="312"/>
      <c r="UOT187" s="312"/>
      <c r="UOU187" s="312"/>
      <c r="UOV187" s="312"/>
      <c r="UOW187" s="312"/>
      <c r="UOX187" s="312"/>
      <c r="UOY187" s="312"/>
      <c r="UOZ187" s="312"/>
      <c r="UPA187" s="312"/>
      <c r="UPB187" s="312"/>
      <c r="UPC187" s="312"/>
      <c r="UPD187" s="312"/>
      <c r="UPE187" s="312"/>
      <c r="UPF187" s="312"/>
      <c r="UPG187" s="312"/>
      <c r="UPH187" s="312"/>
      <c r="UPI187" s="312"/>
      <c r="UPJ187" s="312"/>
      <c r="UPK187" s="312"/>
      <c r="UPL187" s="312"/>
      <c r="UPM187" s="312"/>
      <c r="UPN187" s="312"/>
      <c r="UPO187" s="312"/>
      <c r="UPP187" s="312"/>
      <c r="UPQ187" s="312"/>
      <c r="UPR187" s="312"/>
      <c r="UPS187" s="312"/>
      <c r="UPT187" s="312"/>
      <c r="UPU187" s="312"/>
      <c r="UPV187" s="312"/>
      <c r="UPW187" s="312"/>
      <c r="UPX187" s="312"/>
      <c r="UPY187" s="312"/>
      <c r="UPZ187" s="312"/>
      <c r="UQA187" s="312"/>
      <c r="UQB187" s="312"/>
      <c r="UQC187" s="312"/>
      <c r="UQD187" s="312"/>
      <c r="UQE187" s="312"/>
      <c r="UQF187" s="312"/>
      <c r="UQG187" s="312"/>
      <c r="UQH187" s="312"/>
      <c r="UQI187" s="312"/>
      <c r="UQJ187" s="312"/>
      <c r="UQK187" s="312"/>
      <c r="UQL187" s="312"/>
      <c r="UQM187" s="312"/>
      <c r="UQN187" s="312"/>
      <c r="UQO187" s="312"/>
      <c r="UQP187" s="312"/>
      <c r="UQQ187" s="312"/>
      <c r="UQR187" s="312"/>
      <c r="UQS187" s="312"/>
      <c r="UQT187" s="312"/>
      <c r="UQU187" s="312"/>
      <c r="UQV187" s="312"/>
      <c r="UQW187" s="312"/>
      <c r="UQX187" s="312"/>
      <c r="UQY187" s="312"/>
      <c r="UQZ187" s="312"/>
      <c r="URA187" s="312"/>
      <c r="URB187" s="312"/>
      <c r="URC187" s="312"/>
      <c r="URD187" s="312"/>
      <c r="URE187" s="312"/>
      <c r="URF187" s="312"/>
      <c r="URG187" s="312"/>
      <c r="URH187" s="312"/>
      <c r="URI187" s="312"/>
      <c r="URJ187" s="312"/>
      <c r="URK187" s="312"/>
      <c r="URL187" s="312"/>
      <c r="URM187" s="312"/>
      <c r="URN187" s="312"/>
      <c r="URO187" s="312"/>
      <c r="URP187" s="312"/>
      <c r="URQ187" s="312"/>
      <c r="URR187" s="312"/>
      <c r="URS187" s="312"/>
      <c r="URT187" s="312"/>
      <c r="URU187" s="312"/>
      <c r="URV187" s="312"/>
      <c r="URW187" s="312"/>
      <c r="URX187" s="312"/>
      <c r="URY187" s="312"/>
      <c r="URZ187" s="312"/>
      <c r="USA187" s="312"/>
      <c r="USB187" s="312"/>
      <c r="USC187" s="312"/>
      <c r="USD187" s="312"/>
      <c r="USE187" s="312"/>
      <c r="USF187" s="312"/>
      <c r="USG187" s="312"/>
      <c r="USH187" s="312"/>
      <c r="USI187" s="312"/>
      <c r="USJ187" s="312"/>
      <c r="USK187" s="312"/>
      <c r="USL187" s="312"/>
      <c r="USM187" s="312"/>
      <c r="USN187" s="312"/>
      <c r="USO187" s="312"/>
      <c r="USP187" s="312"/>
      <c r="USQ187" s="312"/>
      <c r="USR187" s="312"/>
      <c r="USS187" s="312"/>
      <c r="UST187" s="312"/>
      <c r="USU187" s="312"/>
      <c r="USV187" s="312"/>
      <c r="USW187" s="312"/>
      <c r="USX187" s="312"/>
      <c r="USY187" s="312"/>
      <c r="USZ187" s="312"/>
      <c r="UTA187" s="312"/>
      <c r="UTB187" s="312"/>
      <c r="UTC187" s="312"/>
      <c r="UTD187" s="312"/>
      <c r="UTE187" s="312"/>
      <c r="UTF187" s="312"/>
      <c r="UTG187" s="312"/>
      <c r="UTH187" s="312"/>
      <c r="UTI187" s="312"/>
      <c r="UTJ187" s="312"/>
      <c r="UTK187" s="312"/>
      <c r="UTL187" s="312"/>
      <c r="UTM187" s="312"/>
      <c r="UTN187" s="312"/>
      <c r="UTO187" s="312"/>
      <c r="UTP187" s="312"/>
      <c r="UTQ187" s="312"/>
      <c r="UTR187" s="312"/>
      <c r="UTS187" s="312"/>
      <c r="UTT187" s="312"/>
      <c r="UTU187" s="312"/>
      <c r="UTV187" s="312"/>
      <c r="UTW187" s="312"/>
      <c r="UTX187" s="312"/>
      <c r="UTY187" s="312"/>
      <c r="UTZ187" s="312"/>
      <c r="UUA187" s="312"/>
      <c r="UUB187" s="312"/>
      <c r="UUC187" s="312"/>
      <c r="UUD187" s="312"/>
      <c r="UUE187" s="312"/>
      <c r="UUF187" s="312"/>
      <c r="UUG187" s="312"/>
      <c r="UUH187" s="312"/>
      <c r="UUI187" s="312"/>
      <c r="UUJ187" s="312"/>
      <c r="UUK187" s="312"/>
      <c r="UUL187" s="312"/>
      <c r="UUM187" s="312"/>
      <c r="UUN187" s="312"/>
      <c r="UUO187" s="312"/>
      <c r="UUP187" s="312"/>
      <c r="UUQ187" s="312"/>
      <c r="UUR187" s="312"/>
      <c r="UUS187" s="312"/>
      <c r="UUT187" s="312"/>
      <c r="UUU187" s="312"/>
      <c r="UUV187" s="312"/>
      <c r="UUW187" s="312"/>
      <c r="UUX187" s="312"/>
      <c r="UUY187" s="312"/>
      <c r="UUZ187" s="312"/>
      <c r="UVA187" s="312"/>
      <c r="UVB187" s="312"/>
      <c r="UVC187" s="312"/>
      <c r="UVD187" s="312"/>
      <c r="UVE187" s="312"/>
      <c r="UVF187" s="312"/>
      <c r="UVG187" s="312"/>
      <c r="UVH187" s="312"/>
      <c r="UVI187" s="312"/>
      <c r="UVJ187" s="312"/>
      <c r="UVK187" s="312"/>
      <c r="UVL187" s="312"/>
      <c r="UVM187" s="312"/>
      <c r="UVN187" s="312"/>
      <c r="UVO187" s="312"/>
      <c r="UVP187" s="312"/>
      <c r="UVQ187" s="312"/>
      <c r="UVR187" s="312"/>
      <c r="UVS187" s="312"/>
      <c r="UVT187" s="312"/>
      <c r="UVU187" s="312"/>
      <c r="UVV187" s="312"/>
      <c r="UVW187" s="312"/>
      <c r="UVX187" s="312"/>
      <c r="UVY187" s="312"/>
      <c r="UVZ187" s="312"/>
      <c r="UWA187" s="312"/>
      <c r="UWB187" s="312"/>
      <c r="UWC187" s="312"/>
      <c r="UWD187" s="312"/>
      <c r="UWE187" s="312"/>
      <c r="UWF187" s="312"/>
      <c r="UWG187" s="312"/>
      <c r="UWH187" s="312"/>
      <c r="UWI187" s="312"/>
      <c r="UWJ187" s="312"/>
      <c r="UWK187" s="312"/>
      <c r="UWL187" s="312"/>
      <c r="UWM187" s="312"/>
      <c r="UWN187" s="312"/>
      <c r="UWO187" s="312"/>
      <c r="UWP187" s="312"/>
      <c r="UWQ187" s="312"/>
      <c r="UWR187" s="312"/>
      <c r="UWS187" s="312"/>
      <c r="UWT187" s="312"/>
      <c r="UWU187" s="312"/>
      <c r="UWV187" s="312"/>
      <c r="UWW187" s="312"/>
      <c r="UWX187" s="312"/>
      <c r="UWY187" s="312"/>
      <c r="UWZ187" s="312"/>
      <c r="UXA187" s="312"/>
      <c r="UXB187" s="312"/>
      <c r="UXC187" s="312"/>
      <c r="UXD187" s="312"/>
      <c r="UXE187" s="312"/>
      <c r="UXF187" s="312"/>
      <c r="UXG187" s="312"/>
      <c r="UXH187" s="312"/>
      <c r="UXI187" s="312"/>
      <c r="UXJ187" s="312"/>
      <c r="UXK187" s="312"/>
      <c r="UXL187" s="312"/>
      <c r="UXM187" s="312"/>
      <c r="UXN187" s="312"/>
      <c r="UXO187" s="312"/>
      <c r="UXP187" s="312"/>
      <c r="UXQ187" s="312"/>
      <c r="UXR187" s="312"/>
      <c r="UXS187" s="312"/>
      <c r="UXT187" s="312"/>
      <c r="UXU187" s="312"/>
      <c r="UXV187" s="312"/>
      <c r="UXW187" s="312"/>
      <c r="UXX187" s="312"/>
      <c r="UXY187" s="312"/>
      <c r="UXZ187" s="312"/>
      <c r="UYA187" s="312"/>
      <c r="UYB187" s="312"/>
      <c r="UYC187" s="312"/>
      <c r="UYD187" s="312"/>
      <c r="UYE187" s="312"/>
      <c r="UYF187" s="312"/>
      <c r="UYG187" s="312"/>
      <c r="UYH187" s="312"/>
      <c r="UYI187" s="312"/>
      <c r="UYJ187" s="312"/>
      <c r="UYK187" s="312"/>
      <c r="UYL187" s="312"/>
      <c r="UYM187" s="312"/>
      <c r="UYN187" s="312"/>
      <c r="UYO187" s="312"/>
      <c r="UYP187" s="312"/>
      <c r="UYQ187" s="312"/>
      <c r="UYR187" s="312"/>
      <c r="UYS187" s="312"/>
      <c r="UYT187" s="312"/>
      <c r="UYU187" s="312"/>
      <c r="UYV187" s="312"/>
      <c r="UYW187" s="312"/>
      <c r="UYX187" s="312"/>
      <c r="UYY187" s="312"/>
      <c r="UYZ187" s="312"/>
      <c r="UZA187" s="312"/>
      <c r="UZB187" s="312"/>
      <c r="UZC187" s="312"/>
      <c r="UZD187" s="312"/>
      <c r="UZE187" s="312"/>
      <c r="UZF187" s="312"/>
      <c r="UZG187" s="312"/>
      <c r="UZH187" s="312"/>
      <c r="UZI187" s="312"/>
      <c r="UZJ187" s="312"/>
      <c r="UZK187" s="312"/>
      <c r="UZL187" s="312"/>
      <c r="UZM187" s="312"/>
      <c r="UZN187" s="312"/>
      <c r="UZO187" s="312"/>
      <c r="UZP187" s="312"/>
      <c r="UZQ187" s="312"/>
      <c r="UZR187" s="312"/>
      <c r="UZS187" s="312"/>
      <c r="UZT187" s="312"/>
      <c r="UZU187" s="312"/>
      <c r="UZV187" s="312"/>
      <c r="UZW187" s="312"/>
      <c r="UZX187" s="312"/>
      <c r="UZY187" s="312"/>
      <c r="UZZ187" s="312"/>
      <c r="VAA187" s="312"/>
      <c r="VAB187" s="312"/>
      <c r="VAC187" s="312"/>
      <c r="VAD187" s="312"/>
      <c r="VAE187" s="312"/>
      <c r="VAF187" s="312"/>
      <c r="VAG187" s="312"/>
      <c r="VAH187" s="312"/>
      <c r="VAI187" s="312"/>
      <c r="VAJ187" s="312"/>
      <c r="VAK187" s="312"/>
      <c r="VAL187" s="312"/>
      <c r="VAM187" s="312"/>
      <c r="VAN187" s="312"/>
      <c r="VAO187" s="312"/>
      <c r="VAP187" s="312"/>
      <c r="VAQ187" s="312"/>
      <c r="VAR187" s="312"/>
      <c r="VAS187" s="312"/>
      <c r="VAT187" s="312"/>
      <c r="VAU187" s="312"/>
      <c r="VAV187" s="312"/>
      <c r="VAW187" s="312"/>
      <c r="VAX187" s="312"/>
      <c r="VAY187" s="312"/>
      <c r="VAZ187" s="312"/>
      <c r="VBA187" s="312"/>
      <c r="VBB187" s="312"/>
      <c r="VBC187" s="312"/>
      <c r="VBD187" s="312"/>
      <c r="VBE187" s="312"/>
      <c r="VBF187" s="312"/>
      <c r="VBG187" s="312"/>
      <c r="VBH187" s="312"/>
      <c r="VBI187" s="312"/>
      <c r="VBJ187" s="312"/>
      <c r="VBK187" s="312"/>
      <c r="VBL187" s="312"/>
      <c r="VBM187" s="312"/>
      <c r="VBN187" s="312"/>
      <c r="VBO187" s="312"/>
      <c r="VBP187" s="312"/>
      <c r="VBQ187" s="312"/>
      <c r="VBR187" s="312"/>
      <c r="VBS187" s="312"/>
      <c r="VBT187" s="312"/>
      <c r="VBU187" s="312"/>
      <c r="VBV187" s="312"/>
      <c r="VBW187" s="312"/>
      <c r="VBX187" s="312"/>
      <c r="VBY187" s="312"/>
      <c r="VBZ187" s="312"/>
      <c r="VCA187" s="312"/>
      <c r="VCB187" s="312"/>
      <c r="VCC187" s="312"/>
      <c r="VCD187" s="312"/>
      <c r="VCE187" s="312"/>
      <c r="VCF187" s="312"/>
      <c r="VCG187" s="312"/>
      <c r="VCH187" s="312"/>
      <c r="VCI187" s="312"/>
      <c r="VCJ187" s="312"/>
      <c r="VCK187" s="312"/>
      <c r="VCL187" s="312"/>
      <c r="VCM187" s="312"/>
      <c r="VCN187" s="312"/>
      <c r="VCO187" s="312"/>
      <c r="VCP187" s="312"/>
      <c r="VCQ187" s="312"/>
      <c r="VCR187" s="312"/>
      <c r="VCS187" s="312"/>
      <c r="VCT187" s="312"/>
      <c r="VCU187" s="312"/>
      <c r="VCV187" s="312"/>
      <c r="VCW187" s="312"/>
      <c r="VCX187" s="312"/>
      <c r="VCY187" s="312"/>
      <c r="VCZ187" s="312"/>
      <c r="VDA187" s="312"/>
      <c r="VDB187" s="312"/>
      <c r="VDC187" s="312"/>
      <c r="VDD187" s="312"/>
      <c r="VDE187" s="312"/>
      <c r="VDF187" s="312"/>
      <c r="VDG187" s="312"/>
      <c r="VDH187" s="312"/>
      <c r="VDI187" s="312"/>
      <c r="VDJ187" s="312"/>
      <c r="VDK187" s="312"/>
      <c r="VDL187" s="312"/>
      <c r="VDM187" s="312"/>
      <c r="VDN187" s="312"/>
      <c r="VDO187" s="312"/>
      <c r="VDP187" s="312"/>
      <c r="VDQ187" s="312"/>
      <c r="VDR187" s="312"/>
      <c r="VDS187" s="312"/>
      <c r="VDT187" s="312"/>
      <c r="VDU187" s="312"/>
      <c r="VDV187" s="312"/>
      <c r="VDW187" s="312"/>
      <c r="VDX187" s="312"/>
      <c r="VDY187" s="312"/>
      <c r="VDZ187" s="312"/>
      <c r="VEA187" s="312"/>
      <c r="VEB187" s="312"/>
      <c r="VEC187" s="312"/>
      <c r="VED187" s="312"/>
      <c r="VEE187" s="312"/>
      <c r="VEF187" s="312"/>
      <c r="VEG187" s="312"/>
      <c r="VEH187" s="312"/>
      <c r="VEI187" s="312"/>
      <c r="VEJ187" s="312"/>
      <c r="VEK187" s="312"/>
      <c r="VEL187" s="312"/>
      <c r="VEM187" s="312"/>
      <c r="VEN187" s="312"/>
      <c r="VEO187" s="312"/>
      <c r="VEP187" s="312"/>
      <c r="VEQ187" s="312"/>
      <c r="VER187" s="312"/>
      <c r="VES187" s="312"/>
      <c r="VET187" s="312"/>
      <c r="VEU187" s="312"/>
      <c r="VEV187" s="312"/>
      <c r="VEW187" s="312"/>
      <c r="VEX187" s="312"/>
      <c r="VEY187" s="312"/>
      <c r="VEZ187" s="312"/>
      <c r="VFA187" s="312"/>
      <c r="VFB187" s="312"/>
      <c r="VFC187" s="312"/>
      <c r="VFD187" s="312"/>
      <c r="VFE187" s="312"/>
      <c r="VFF187" s="312"/>
      <c r="VFG187" s="312"/>
      <c r="VFH187" s="312"/>
      <c r="VFI187" s="312"/>
      <c r="VFJ187" s="312"/>
      <c r="VFK187" s="312"/>
      <c r="VFL187" s="312"/>
      <c r="VFM187" s="312"/>
      <c r="VFN187" s="312"/>
      <c r="VFO187" s="312"/>
      <c r="VFP187" s="312"/>
      <c r="VFQ187" s="312"/>
      <c r="VFR187" s="312"/>
      <c r="VFS187" s="312"/>
      <c r="VFT187" s="312"/>
      <c r="VFU187" s="312"/>
      <c r="VFV187" s="312"/>
      <c r="VFW187" s="312"/>
      <c r="VFX187" s="312"/>
      <c r="VFY187" s="312"/>
      <c r="VFZ187" s="312"/>
      <c r="VGA187" s="312"/>
      <c r="VGB187" s="312"/>
      <c r="VGC187" s="312"/>
      <c r="VGD187" s="312"/>
      <c r="VGE187" s="312"/>
      <c r="VGF187" s="312"/>
      <c r="VGG187" s="312"/>
      <c r="VGH187" s="312"/>
      <c r="VGI187" s="312"/>
      <c r="VGJ187" s="312"/>
      <c r="VGK187" s="312"/>
      <c r="VGL187" s="312"/>
      <c r="VGM187" s="312"/>
      <c r="VGN187" s="312"/>
      <c r="VGO187" s="312"/>
      <c r="VGP187" s="312"/>
      <c r="VGQ187" s="312"/>
      <c r="VGR187" s="312"/>
      <c r="VGS187" s="312"/>
      <c r="VGT187" s="312"/>
      <c r="VGU187" s="312"/>
      <c r="VGV187" s="312"/>
      <c r="VGW187" s="312"/>
      <c r="VGX187" s="312"/>
      <c r="VGY187" s="312"/>
      <c r="VGZ187" s="312"/>
      <c r="VHA187" s="312"/>
      <c r="VHB187" s="312"/>
      <c r="VHC187" s="312"/>
      <c r="VHD187" s="312"/>
      <c r="VHE187" s="312"/>
      <c r="VHF187" s="312"/>
      <c r="VHG187" s="312"/>
      <c r="VHH187" s="312"/>
      <c r="VHI187" s="312"/>
      <c r="VHJ187" s="312"/>
      <c r="VHK187" s="312"/>
      <c r="VHL187" s="312"/>
      <c r="VHM187" s="312"/>
      <c r="VHN187" s="312"/>
      <c r="VHO187" s="312"/>
      <c r="VHP187" s="312"/>
      <c r="VHQ187" s="312"/>
      <c r="VHR187" s="312"/>
      <c r="VHS187" s="312"/>
      <c r="VHT187" s="312"/>
      <c r="VHU187" s="312"/>
      <c r="VHV187" s="312"/>
      <c r="VHW187" s="312"/>
      <c r="VHX187" s="312"/>
      <c r="VHY187" s="312"/>
      <c r="VHZ187" s="312"/>
      <c r="VIA187" s="312"/>
      <c r="VIB187" s="312"/>
      <c r="VIC187" s="312"/>
      <c r="VID187" s="312"/>
      <c r="VIE187" s="312"/>
      <c r="VIF187" s="312"/>
      <c r="VIG187" s="312"/>
      <c r="VIH187" s="312"/>
      <c r="VII187" s="312"/>
      <c r="VIJ187" s="312"/>
      <c r="VIK187" s="312"/>
      <c r="VIL187" s="312"/>
      <c r="VIM187" s="312"/>
      <c r="VIN187" s="312"/>
      <c r="VIO187" s="312"/>
      <c r="VIP187" s="312"/>
      <c r="VIQ187" s="312"/>
      <c r="VIR187" s="312"/>
      <c r="VIS187" s="312"/>
      <c r="VIT187" s="312"/>
      <c r="VIU187" s="312"/>
      <c r="VIV187" s="312"/>
      <c r="VIW187" s="312"/>
      <c r="VIX187" s="312"/>
      <c r="VIY187" s="312"/>
      <c r="VIZ187" s="312"/>
      <c r="VJA187" s="312"/>
      <c r="VJB187" s="312"/>
      <c r="VJC187" s="312"/>
      <c r="VJD187" s="312"/>
      <c r="VJE187" s="312"/>
      <c r="VJF187" s="312"/>
      <c r="VJG187" s="312"/>
      <c r="VJH187" s="312"/>
      <c r="VJI187" s="312"/>
      <c r="VJJ187" s="312"/>
      <c r="VJK187" s="312"/>
      <c r="VJL187" s="312"/>
      <c r="VJM187" s="312"/>
      <c r="VJN187" s="312"/>
      <c r="VJO187" s="312"/>
      <c r="VJP187" s="312"/>
      <c r="VJQ187" s="312"/>
      <c r="VJR187" s="312"/>
      <c r="VJS187" s="312"/>
      <c r="VJT187" s="312"/>
      <c r="VJU187" s="312"/>
      <c r="VJV187" s="312"/>
      <c r="VJW187" s="312"/>
      <c r="VJX187" s="312"/>
      <c r="VJY187" s="312"/>
      <c r="VJZ187" s="312"/>
      <c r="VKA187" s="312"/>
      <c r="VKB187" s="312"/>
      <c r="VKC187" s="312"/>
      <c r="VKD187" s="312"/>
      <c r="VKE187" s="312"/>
      <c r="VKF187" s="312"/>
      <c r="VKG187" s="312"/>
      <c r="VKH187" s="312"/>
      <c r="VKI187" s="312"/>
      <c r="VKJ187" s="312"/>
      <c r="VKK187" s="312"/>
      <c r="VKL187" s="312"/>
      <c r="VKM187" s="312"/>
      <c r="VKN187" s="312"/>
      <c r="VKO187" s="312"/>
      <c r="VKP187" s="312"/>
      <c r="VKQ187" s="312"/>
      <c r="VKR187" s="312"/>
      <c r="VKS187" s="312"/>
      <c r="VKT187" s="312"/>
      <c r="VKU187" s="312"/>
      <c r="VKV187" s="312"/>
      <c r="VKW187" s="312"/>
      <c r="VKX187" s="312"/>
      <c r="VKY187" s="312"/>
      <c r="VKZ187" s="312"/>
      <c r="VLA187" s="312"/>
      <c r="VLB187" s="312"/>
      <c r="VLC187" s="312"/>
      <c r="VLD187" s="312"/>
      <c r="VLE187" s="312"/>
      <c r="VLF187" s="312"/>
      <c r="VLG187" s="312"/>
      <c r="VLH187" s="312"/>
      <c r="VLI187" s="312"/>
      <c r="VLJ187" s="312"/>
      <c r="VLK187" s="312"/>
      <c r="VLL187" s="312"/>
      <c r="VLM187" s="312"/>
      <c r="VLN187" s="312"/>
      <c r="VLO187" s="312"/>
      <c r="VLP187" s="312"/>
      <c r="VLQ187" s="312"/>
      <c r="VLR187" s="312"/>
      <c r="VLS187" s="312"/>
      <c r="VLT187" s="312"/>
      <c r="VLU187" s="312"/>
      <c r="VLV187" s="312"/>
      <c r="VLW187" s="312"/>
      <c r="VLX187" s="312"/>
      <c r="VLY187" s="312"/>
      <c r="VLZ187" s="312"/>
      <c r="VMA187" s="312"/>
      <c r="VMB187" s="312"/>
      <c r="VMC187" s="312"/>
      <c r="VMD187" s="312"/>
      <c r="VME187" s="312"/>
      <c r="VMF187" s="312"/>
      <c r="VMG187" s="312"/>
      <c r="VMH187" s="312"/>
      <c r="VMI187" s="312"/>
      <c r="VMJ187" s="312"/>
      <c r="VMK187" s="312"/>
      <c r="VML187" s="312"/>
      <c r="VMM187" s="312"/>
      <c r="VMN187" s="312"/>
      <c r="VMO187" s="312"/>
      <c r="VMP187" s="312"/>
      <c r="VMQ187" s="312"/>
      <c r="VMR187" s="312"/>
      <c r="VMS187" s="312"/>
      <c r="VMT187" s="312"/>
      <c r="VMU187" s="312"/>
      <c r="VMV187" s="312"/>
      <c r="VMW187" s="312"/>
      <c r="VMX187" s="312"/>
      <c r="VMY187" s="312"/>
      <c r="VMZ187" s="312"/>
      <c r="VNA187" s="312"/>
      <c r="VNB187" s="312"/>
      <c r="VNC187" s="312"/>
      <c r="VND187" s="312"/>
      <c r="VNE187" s="312"/>
      <c r="VNF187" s="312"/>
      <c r="VNG187" s="312"/>
      <c r="VNH187" s="312"/>
      <c r="VNI187" s="312"/>
      <c r="VNJ187" s="312"/>
      <c r="VNK187" s="312"/>
      <c r="VNL187" s="312"/>
      <c r="VNM187" s="312"/>
      <c r="VNN187" s="312"/>
      <c r="VNO187" s="312"/>
      <c r="VNP187" s="312"/>
      <c r="VNQ187" s="312"/>
      <c r="VNR187" s="312"/>
      <c r="VNS187" s="312"/>
      <c r="VNT187" s="312"/>
      <c r="VNU187" s="312"/>
      <c r="VNV187" s="312"/>
      <c r="VNW187" s="312"/>
      <c r="VNX187" s="312"/>
      <c r="VNY187" s="312"/>
      <c r="VNZ187" s="312"/>
      <c r="VOA187" s="312"/>
      <c r="VOB187" s="312"/>
      <c r="VOC187" s="312"/>
      <c r="VOD187" s="312"/>
      <c r="VOE187" s="312"/>
      <c r="VOF187" s="312"/>
      <c r="VOG187" s="312"/>
      <c r="VOH187" s="312"/>
      <c r="VOI187" s="312"/>
      <c r="VOJ187" s="312"/>
      <c r="VOK187" s="312"/>
      <c r="VOL187" s="312"/>
      <c r="VOM187" s="312"/>
      <c r="VON187" s="312"/>
      <c r="VOO187" s="312"/>
      <c r="VOP187" s="312"/>
      <c r="VOQ187" s="312"/>
      <c r="VOR187" s="312"/>
      <c r="VOS187" s="312"/>
      <c r="VOT187" s="312"/>
      <c r="VOU187" s="312"/>
      <c r="VOV187" s="312"/>
      <c r="VOW187" s="312"/>
      <c r="VOX187" s="312"/>
      <c r="VOY187" s="312"/>
      <c r="VOZ187" s="312"/>
      <c r="VPA187" s="312"/>
      <c r="VPB187" s="312"/>
      <c r="VPC187" s="312"/>
      <c r="VPD187" s="312"/>
      <c r="VPE187" s="312"/>
      <c r="VPF187" s="312"/>
      <c r="VPG187" s="312"/>
      <c r="VPH187" s="312"/>
      <c r="VPI187" s="312"/>
      <c r="VPJ187" s="312"/>
      <c r="VPK187" s="312"/>
      <c r="VPL187" s="312"/>
      <c r="VPM187" s="312"/>
      <c r="VPN187" s="312"/>
      <c r="VPO187" s="312"/>
      <c r="VPP187" s="312"/>
      <c r="VPQ187" s="312"/>
      <c r="VPR187" s="312"/>
      <c r="VPS187" s="312"/>
      <c r="VPT187" s="312"/>
      <c r="VPU187" s="312"/>
      <c r="VPV187" s="312"/>
      <c r="VPW187" s="312"/>
      <c r="VPX187" s="312"/>
      <c r="VPY187" s="312"/>
      <c r="VPZ187" s="312"/>
      <c r="VQA187" s="312"/>
      <c r="VQB187" s="312"/>
      <c r="VQC187" s="312"/>
      <c r="VQD187" s="312"/>
      <c r="VQE187" s="312"/>
      <c r="VQF187" s="312"/>
      <c r="VQG187" s="312"/>
      <c r="VQH187" s="312"/>
      <c r="VQI187" s="312"/>
      <c r="VQJ187" s="312"/>
      <c r="VQK187" s="312"/>
      <c r="VQL187" s="312"/>
      <c r="VQM187" s="312"/>
      <c r="VQN187" s="312"/>
      <c r="VQO187" s="312"/>
      <c r="VQP187" s="312"/>
      <c r="VQQ187" s="312"/>
      <c r="VQR187" s="312"/>
      <c r="VQS187" s="312"/>
      <c r="VQT187" s="312"/>
      <c r="VQU187" s="312"/>
      <c r="VQV187" s="312"/>
      <c r="VQW187" s="312"/>
      <c r="VQX187" s="312"/>
      <c r="VQY187" s="312"/>
      <c r="VQZ187" s="312"/>
      <c r="VRA187" s="312"/>
      <c r="VRB187" s="312"/>
      <c r="VRC187" s="312"/>
      <c r="VRD187" s="312"/>
      <c r="VRE187" s="312"/>
      <c r="VRF187" s="312"/>
      <c r="VRG187" s="312"/>
      <c r="VRH187" s="312"/>
      <c r="VRI187" s="312"/>
      <c r="VRJ187" s="312"/>
      <c r="VRK187" s="312"/>
      <c r="VRL187" s="312"/>
      <c r="VRM187" s="312"/>
      <c r="VRN187" s="312"/>
      <c r="VRO187" s="312"/>
      <c r="VRP187" s="312"/>
      <c r="VRQ187" s="312"/>
      <c r="VRR187" s="312"/>
      <c r="VRS187" s="312"/>
      <c r="VRT187" s="312"/>
      <c r="VRU187" s="312"/>
      <c r="VRV187" s="312"/>
      <c r="VRW187" s="312"/>
      <c r="VRX187" s="312"/>
      <c r="VRY187" s="312"/>
      <c r="VRZ187" s="312"/>
      <c r="VSA187" s="312"/>
      <c r="VSB187" s="312"/>
      <c r="VSC187" s="312"/>
      <c r="VSD187" s="312"/>
      <c r="VSE187" s="312"/>
      <c r="VSF187" s="312"/>
      <c r="VSG187" s="312"/>
      <c r="VSH187" s="312"/>
      <c r="VSI187" s="312"/>
      <c r="VSJ187" s="312"/>
      <c r="VSK187" s="312"/>
      <c r="VSL187" s="312"/>
      <c r="VSM187" s="312"/>
      <c r="VSN187" s="312"/>
      <c r="VSO187" s="312"/>
      <c r="VSP187" s="312"/>
      <c r="VSQ187" s="312"/>
      <c r="VSR187" s="312"/>
      <c r="VSS187" s="312"/>
      <c r="VST187" s="312"/>
      <c r="VSU187" s="312"/>
      <c r="VSV187" s="312"/>
      <c r="VSW187" s="312"/>
      <c r="VSX187" s="312"/>
      <c r="VSY187" s="312"/>
      <c r="VSZ187" s="312"/>
      <c r="VTA187" s="312"/>
      <c r="VTB187" s="312"/>
      <c r="VTC187" s="312"/>
      <c r="VTD187" s="312"/>
      <c r="VTE187" s="312"/>
      <c r="VTF187" s="312"/>
      <c r="VTG187" s="312"/>
      <c r="VTH187" s="312"/>
      <c r="VTI187" s="312"/>
      <c r="VTJ187" s="312"/>
      <c r="VTK187" s="312"/>
      <c r="VTL187" s="312"/>
      <c r="VTM187" s="312"/>
      <c r="VTN187" s="312"/>
      <c r="VTO187" s="312"/>
      <c r="VTP187" s="312"/>
      <c r="VTQ187" s="312"/>
      <c r="VTR187" s="312"/>
      <c r="VTS187" s="312"/>
      <c r="VTT187" s="312"/>
      <c r="VTU187" s="312"/>
      <c r="VTV187" s="312"/>
      <c r="VTW187" s="312"/>
      <c r="VTX187" s="312"/>
      <c r="VTY187" s="312"/>
      <c r="VTZ187" s="312"/>
      <c r="VUA187" s="312"/>
      <c r="VUB187" s="312"/>
      <c r="VUC187" s="312"/>
      <c r="VUD187" s="312"/>
      <c r="VUE187" s="312"/>
      <c r="VUF187" s="312"/>
      <c r="VUG187" s="312"/>
      <c r="VUH187" s="312"/>
      <c r="VUI187" s="312"/>
      <c r="VUJ187" s="312"/>
      <c r="VUK187" s="312"/>
      <c r="VUL187" s="312"/>
      <c r="VUM187" s="312"/>
      <c r="VUN187" s="312"/>
      <c r="VUO187" s="312"/>
      <c r="VUP187" s="312"/>
      <c r="VUQ187" s="312"/>
      <c r="VUR187" s="312"/>
      <c r="VUS187" s="312"/>
      <c r="VUT187" s="312"/>
      <c r="VUU187" s="312"/>
      <c r="VUV187" s="312"/>
      <c r="VUW187" s="312"/>
      <c r="VUX187" s="312"/>
      <c r="VUY187" s="312"/>
      <c r="VUZ187" s="312"/>
      <c r="VVA187" s="312"/>
      <c r="VVB187" s="312"/>
      <c r="VVC187" s="312"/>
      <c r="VVD187" s="312"/>
      <c r="VVE187" s="312"/>
      <c r="VVF187" s="312"/>
      <c r="VVG187" s="312"/>
      <c r="VVH187" s="312"/>
      <c r="VVI187" s="312"/>
      <c r="VVJ187" s="312"/>
      <c r="VVK187" s="312"/>
      <c r="VVL187" s="312"/>
      <c r="VVM187" s="312"/>
      <c r="VVN187" s="312"/>
      <c r="VVO187" s="312"/>
      <c r="VVP187" s="312"/>
      <c r="VVQ187" s="312"/>
      <c r="VVR187" s="312"/>
      <c r="VVS187" s="312"/>
      <c r="VVT187" s="312"/>
      <c r="VVU187" s="312"/>
      <c r="VVV187" s="312"/>
      <c r="VVW187" s="312"/>
      <c r="VVX187" s="312"/>
      <c r="VVY187" s="312"/>
      <c r="VVZ187" s="312"/>
      <c r="VWA187" s="312"/>
      <c r="VWB187" s="312"/>
      <c r="VWC187" s="312"/>
      <c r="VWD187" s="312"/>
      <c r="VWE187" s="312"/>
      <c r="VWF187" s="312"/>
      <c r="VWG187" s="312"/>
      <c r="VWH187" s="312"/>
      <c r="VWI187" s="312"/>
      <c r="VWJ187" s="312"/>
      <c r="VWK187" s="312"/>
      <c r="VWL187" s="312"/>
      <c r="VWM187" s="312"/>
      <c r="VWN187" s="312"/>
      <c r="VWO187" s="312"/>
      <c r="VWP187" s="312"/>
      <c r="VWQ187" s="312"/>
      <c r="VWR187" s="312"/>
      <c r="VWS187" s="312"/>
      <c r="VWT187" s="312"/>
      <c r="VWU187" s="312"/>
      <c r="VWV187" s="312"/>
      <c r="VWW187" s="312"/>
      <c r="VWX187" s="312"/>
      <c r="VWY187" s="312"/>
      <c r="VWZ187" s="312"/>
      <c r="VXA187" s="312"/>
      <c r="VXB187" s="312"/>
      <c r="VXC187" s="312"/>
      <c r="VXD187" s="312"/>
      <c r="VXE187" s="312"/>
      <c r="VXF187" s="312"/>
      <c r="VXG187" s="312"/>
      <c r="VXH187" s="312"/>
      <c r="VXI187" s="312"/>
      <c r="VXJ187" s="312"/>
      <c r="VXK187" s="312"/>
      <c r="VXL187" s="312"/>
      <c r="VXM187" s="312"/>
      <c r="VXN187" s="312"/>
      <c r="VXO187" s="312"/>
      <c r="VXP187" s="312"/>
      <c r="VXQ187" s="312"/>
      <c r="VXR187" s="312"/>
      <c r="VXS187" s="312"/>
      <c r="VXT187" s="312"/>
      <c r="VXU187" s="312"/>
      <c r="VXV187" s="312"/>
      <c r="VXW187" s="312"/>
      <c r="VXX187" s="312"/>
      <c r="VXY187" s="312"/>
      <c r="VXZ187" s="312"/>
      <c r="VYA187" s="312"/>
      <c r="VYB187" s="312"/>
      <c r="VYC187" s="312"/>
      <c r="VYD187" s="312"/>
      <c r="VYE187" s="312"/>
      <c r="VYF187" s="312"/>
      <c r="VYG187" s="312"/>
      <c r="VYH187" s="312"/>
      <c r="VYI187" s="312"/>
      <c r="VYJ187" s="312"/>
      <c r="VYK187" s="312"/>
      <c r="VYL187" s="312"/>
      <c r="VYM187" s="312"/>
      <c r="VYN187" s="312"/>
      <c r="VYO187" s="312"/>
      <c r="VYP187" s="312"/>
      <c r="VYQ187" s="312"/>
      <c r="VYR187" s="312"/>
      <c r="VYS187" s="312"/>
      <c r="VYT187" s="312"/>
      <c r="VYU187" s="312"/>
      <c r="VYV187" s="312"/>
      <c r="VYW187" s="312"/>
      <c r="VYX187" s="312"/>
      <c r="VYY187" s="312"/>
      <c r="VYZ187" s="312"/>
      <c r="VZA187" s="312"/>
      <c r="VZB187" s="312"/>
      <c r="VZC187" s="312"/>
      <c r="VZD187" s="312"/>
      <c r="VZE187" s="312"/>
      <c r="VZF187" s="312"/>
      <c r="VZG187" s="312"/>
      <c r="VZH187" s="312"/>
      <c r="VZI187" s="312"/>
      <c r="VZJ187" s="312"/>
      <c r="VZK187" s="312"/>
      <c r="VZL187" s="312"/>
      <c r="VZM187" s="312"/>
      <c r="VZN187" s="312"/>
      <c r="VZO187" s="312"/>
      <c r="VZP187" s="312"/>
      <c r="VZQ187" s="312"/>
      <c r="VZR187" s="312"/>
      <c r="VZS187" s="312"/>
      <c r="VZT187" s="312"/>
      <c r="VZU187" s="312"/>
      <c r="VZV187" s="312"/>
      <c r="VZW187" s="312"/>
      <c r="VZX187" s="312"/>
      <c r="VZY187" s="312"/>
      <c r="VZZ187" s="312"/>
      <c r="WAA187" s="312"/>
      <c r="WAB187" s="312"/>
      <c r="WAC187" s="312"/>
      <c r="WAD187" s="312"/>
      <c r="WAE187" s="312"/>
      <c r="WAF187" s="312"/>
      <c r="WAG187" s="312"/>
      <c r="WAH187" s="312"/>
      <c r="WAI187" s="312"/>
      <c r="WAJ187" s="312"/>
      <c r="WAK187" s="312"/>
      <c r="WAL187" s="312"/>
      <c r="WAM187" s="312"/>
      <c r="WAN187" s="312"/>
      <c r="WAO187" s="312"/>
      <c r="WAP187" s="312"/>
      <c r="WAQ187" s="312"/>
      <c r="WAR187" s="312"/>
      <c r="WAS187" s="312"/>
      <c r="WAT187" s="312"/>
      <c r="WAU187" s="312"/>
      <c r="WAV187" s="312"/>
      <c r="WAW187" s="312"/>
      <c r="WAX187" s="312"/>
      <c r="WAY187" s="312"/>
      <c r="WAZ187" s="312"/>
      <c r="WBA187" s="312"/>
      <c r="WBB187" s="312"/>
      <c r="WBC187" s="312"/>
      <c r="WBD187" s="312"/>
      <c r="WBE187" s="312"/>
      <c r="WBF187" s="312"/>
      <c r="WBG187" s="312"/>
      <c r="WBH187" s="312"/>
      <c r="WBI187" s="312"/>
      <c r="WBJ187" s="312"/>
      <c r="WBK187" s="312"/>
      <c r="WBL187" s="312"/>
      <c r="WBM187" s="312"/>
      <c r="WBN187" s="312"/>
      <c r="WBO187" s="312"/>
      <c r="WBP187" s="312"/>
      <c r="WBQ187" s="312"/>
      <c r="WBR187" s="312"/>
      <c r="WBS187" s="312"/>
      <c r="WBT187" s="312"/>
      <c r="WBU187" s="312"/>
      <c r="WBV187" s="312"/>
      <c r="WBW187" s="312"/>
      <c r="WBX187" s="312"/>
      <c r="WBY187" s="312"/>
      <c r="WBZ187" s="312"/>
      <c r="WCA187" s="312"/>
      <c r="WCB187" s="312"/>
      <c r="WCC187" s="312"/>
      <c r="WCD187" s="312"/>
      <c r="WCE187" s="312"/>
      <c r="WCF187" s="312"/>
      <c r="WCG187" s="312"/>
      <c r="WCH187" s="312"/>
      <c r="WCI187" s="312"/>
      <c r="WCJ187" s="312"/>
      <c r="WCK187" s="312"/>
      <c r="WCL187" s="312"/>
      <c r="WCM187" s="312"/>
      <c r="WCN187" s="312"/>
      <c r="WCO187" s="312"/>
      <c r="WCP187" s="312"/>
      <c r="WCQ187" s="312"/>
      <c r="WCR187" s="312"/>
      <c r="WCS187" s="312"/>
      <c r="WCT187" s="312"/>
      <c r="WCU187" s="312"/>
      <c r="WCV187" s="312"/>
      <c r="WCW187" s="312"/>
      <c r="WCX187" s="312"/>
      <c r="WCY187" s="312"/>
      <c r="WCZ187" s="312"/>
      <c r="WDA187" s="312"/>
      <c r="WDB187" s="312"/>
      <c r="WDC187" s="312"/>
      <c r="WDD187" s="312"/>
      <c r="WDE187" s="312"/>
      <c r="WDF187" s="312"/>
      <c r="WDG187" s="312"/>
      <c r="WDH187" s="312"/>
      <c r="WDI187" s="312"/>
      <c r="WDJ187" s="312"/>
      <c r="WDK187" s="312"/>
      <c r="WDL187" s="312"/>
      <c r="WDM187" s="312"/>
      <c r="WDN187" s="312"/>
      <c r="WDO187" s="312"/>
      <c r="WDP187" s="312"/>
      <c r="WDQ187" s="312"/>
      <c r="WDR187" s="312"/>
      <c r="WDS187" s="312"/>
      <c r="WDT187" s="312"/>
      <c r="WDU187" s="312"/>
      <c r="WDV187" s="312"/>
      <c r="WDW187" s="312"/>
      <c r="WDX187" s="312"/>
      <c r="WDY187" s="312"/>
      <c r="WDZ187" s="312"/>
      <c r="WEA187" s="312"/>
      <c r="WEB187" s="312"/>
      <c r="WEC187" s="312"/>
      <c r="WED187" s="312"/>
      <c r="WEE187" s="312"/>
      <c r="WEF187" s="312"/>
      <c r="WEG187" s="312"/>
      <c r="WEH187" s="312"/>
      <c r="WEI187" s="312"/>
      <c r="WEJ187" s="312"/>
      <c r="WEK187" s="312"/>
      <c r="WEL187" s="312"/>
      <c r="WEM187" s="312"/>
      <c r="WEN187" s="312"/>
      <c r="WEO187" s="312"/>
      <c r="WEP187" s="312"/>
      <c r="WEQ187" s="312"/>
      <c r="WER187" s="312"/>
      <c r="WES187" s="312"/>
      <c r="WET187" s="312"/>
      <c r="WEU187" s="312"/>
      <c r="WEV187" s="312"/>
      <c r="WEW187" s="312"/>
      <c r="WEX187" s="312"/>
      <c r="WEY187" s="312"/>
      <c r="WEZ187" s="312"/>
      <c r="WFA187" s="312"/>
      <c r="WFB187" s="312"/>
      <c r="WFC187" s="312"/>
      <c r="WFD187" s="312"/>
      <c r="WFE187" s="312"/>
      <c r="WFF187" s="312"/>
      <c r="WFG187" s="312"/>
      <c r="WFH187" s="312"/>
      <c r="WFI187" s="312"/>
      <c r="WFJ187" s="312"/>
      <c r="WFK187" s="312"/>
      <c r="WFL187" s="312"/>
      <c r="WFM187" s="312"/>
      <c r="WFN187" s="312"/>
      <c r="WFO187" s="312"/>
      <c r="WFP187" s="312"/>
      <c r="WFQ187" s="312"/>
      <c r="WFR187" s="312"/>
      <c r="WFS187" s="312"/>
      <c r="WFT187" s="312"/>
      <c r="WFU187" s="312"/>
      <c r="WFV187" s="312"/>
      <c r="WFW187" s="312"/>
      <c r="WFX187" s="312"/>
      <c r="WFY187" s="312"/>
      <c r="WFZ187" s="312"/>
      <c r="WGA187" s="312"/>
      <c r="WGB187" s="312"/>
      <c r="WGC187" s="312"/>
      <c r="WGD187" s="312"/>
      <c r="WGE187" s="312"/>
      <c r="WGF187" s="312"/>
      <c r="WGG187" s="312"/>
      <c r="WGH187" s="312"/>
      <c r="WGI187" s="312"/>
      <c r="WGJ187" s="312"/>
      <c r="WGK187" s="312"/>
      <c r="WGL187" s="312"/>
      <c r="WGM187" s="312"/>
      <c r="WGN187" s="312"/>
      <c r="WGO187" s="312"/>
      <c r="WGP187" s="312"/>
      <c r="WGQ187" s="312"/>
      <c r="WGR187" s="312"/>
      <c r="WGS187" s="312"/>
      <c r="WGT187" s="312"/>
      <c r="WGU187" s="312"/>
      <c r="WGV187" s="312"/>
      <c r="WGW187" s="312"/>
      <c r="WGX187" s="312"/>
      <c r="WGY187" s="312"/>
      <c r="WGZ187" s="312"/>
      <c r="WHA187" s="312"/>
      <c r="WHB187" s="312"/>
      <c r="WHC187" s="312"/>
      <c r="WHD187" s="312"/>
      <c r="WHE187" s="312"/>
      <c r="WHF187" s="312"/>
      <c r="WHG187" s="312"/>
      <c r="WHH187" s="312"/>
      <c r="WHI187" s="312"/>
      <c r="WHJ187" s="312"/>
      <c r="WHK187" s="312"/>
      <c r="WHL187" s="312"/>
      <c r="WHM187" s="312"/>
      <c r="WHN187" s="312"/>
      <c r="WHO187" s="312"/>
      <c r="WHP187" s="312"/>
      <c r="WHQ187" s="312"/>
      <c r="WHR187" s="312"/>
      <c r="WHS187" s="312"/>
      <c r="WHT187" s="312"/>
      <c r="WHU187" s="312"/>
      <c r="WHV187" s="312"/>
      <c r="WHW187" s="312"/>
      <c r="WHX187" s="312"/>
      <c r="WHY187" s="312"/>
      <c r="WHZ187" s="312"/>
      <c r="WIA187" s="312"/>
      <c r="WIB187" s="312"/>
      <c r="WIC187" s="312"/>
      <c r="WID187" s="312"/>
      <c r="WIE187" s="312"/>
      <c r="WIF187" s="312"/>
      <c r="WIG187" s="312"/>
      <c r="WIH187" s="312"/>
      <c r="WII187" s="312"/>
      <c r="WIJ187" s="312"/>
      <c r="WIK187" s="312"/>
      <c r="WIL187" s="312"/>
      <c r="WIM187" s="312"/>
      <c r="WIN187" s="312"/>
      <c r="WIO187" s="312"/>
      <c r="WIP187" s="312"/>
      <c r="WIQ187" s="312"/>
      <c r="WIR187" s="312"/>
      <c r="WIS187" s="312"/>
      <c r="WIT187" s="312"/>
      <c r="WIU187" s="312"/>
      <c r="WIV187" s="312"/>
      <c r="WIW187" s="312"/>
      <c r="WIX187" s="312"/>
      <c r="WIY187" s="312"/>
      <c r="WIZ187" s="312"/>
      <c r="WJA187" s="312"/>
      <c r="WJB187" s="312"/>
      <c r="WJC187" s="312"/>
      <c r="WJD187" s="312"/>
      <c r="WJE187" s="312"/>
      <c r="WJF187" s="312"/>
      <c r="WJG187" s="312"/>
      <c r="WJH187" s="312"/>
      <c r="WJI187" s="312"/>
      <c r="WJJ187" s="312"/>
      <c r="WJK187" s="312"/>
      <c r="WJL187" s="312"/>
      <c r="WJM187" s="312"/>
      <c r="WJN187" s="312"/>
      <c r="WJO187" s="312"/>
      <c r="WJP187" s="312"/>
      <c r="WJQ187" s="312"/>
      <c r="WJR187" s="312"/>
      <c r="WJS187" s="312"/>
      <c r="WJT187" s="312"/>
      <c r="WJU187" s="312"/>
      <c r="WJV187" s="312"/>
      <c r="WJW187" s="312"/>
      <c r="WJX187" s="312"/>
      <c r="WJY187" s="312"/>
      <c r="WJZ187" s="312"/>
      <c r="WKA187" s="312"/>
      <c r="WKB187" s="312"/>
      <c r="WKC187" s="312"/>
      <c r="WKD187" s="312"/>
      <c r="WKE187" s="312"/>
      <c r="WKF187" s="312"/>
      <c r="WKG187" s="312"/>
      <c r="WKH187" s="312"/>
      <c r="WKI187" s="312"/>
      <c r="WKJ187" s="312"/>
      <c r="WKK187" s="312"/>
      <c r="WKL187" s="312"/>
      <c r="WKM187" s="312"/>
      <c r="WKN187" s="312"/>
      <c r="WKO187" s="312"/>
      <c r="WKP187" s="312"/>
      <c r="WKQ187" s="312"/>
      <c r="WKR187" s="312"/>
      <c r="WKS187" s="312"/>
      <c r="WKT187" s="312"/>
      <c r="WKU187" s="312"/>
      <c r="WKV187" s="312"/>
      <c r="WKW187" s="312"/>
      <c r="WKX187" s="312"/>
      <c r="WKY187" s="312"/>
      <c r="WKZ187" s="312"/>
      <c r="WLA187" s="312"/>
      <c r="WLB187" s="312"/>
      <c r="WLC187" s="312"/>
      <c r="WLD187" s="312"/>
      <c r="WLE187" s="312"/>
      <c r="WLF187" s="312"/>
      <c r="WLG187" s="312"/>
      <c r="WLH187" s="312"/>
      <c r="WLI187" s="312"/>
      <c r="WLJ187" s="312"/>
      <c r="WLK187" s="312"/>
      <c r="WLL187" s="312"/>
      <c r="WLM187" s="312"/>
      <c r="WLN187" s="312"/>
      <c r="WLO187" s="312"/>
      <c r="WLP187" s="312"/>
      <c r="WLQ187" s="312"/>
      <c r="WLR187" s="312"/>
      <c r="WLS187" s="312"/>
      <c r="WLT187" s="312"/>
      <c r="WLU187" s="312"/>
      <c r="WLV187" s="312"/>
      <c r="WLW187" s="312"/>
      <c r="WLX187" s="312"/>
      <c r="WLY187" s="312"/>
      <c r="WLZ187" s="312"/>
      <c r="WMA187" s="312"/>
      <c r="WMB187" s="312"/>
      <c r="WMC187" s="312"/>
      <c r="WMD187" s="312"/>
      <c r="WME187" s="312"/>
      <c r="WMF187" s="312"/>
      <c r="WMG187" s="312"/>
      <c r="WMH187" s="312"/>
      <c r="WMI187" s="312"/>
      <c r="WMJ187" s="312"/>
      <c r="WMK187" s="312"/>
      <c r="WML187" s="312"/>
      <c r="WMM187" s="312"/>
      <c r="WMN187" s="312"/>
      <c r="WMO187" s="312"/>
      <c r="WMP187" s="312"/>
      <c r="WMQ187" s="312"/>
      <c r="WMR187" s="312"/>
      <c r="WMS187" s="312"/>
      <c r="WMT187" s="312"/>
      <c r="WMU187" s="312"/>
      <c r="WMV187" s="312"/>
      <c r="WMW187" s="312"/>
      <c r="WMX187" s="312"/>
      <c r="WMY187" s="312"/>
      <c r="WMZ187" s="312"/>
      <c r="WNA187" s="312"/>
      <c r="WNB187" s="312"/>
      <c r="WNC187" s="312"/>
      <c r="WND187" s="312"/>
      <c r="WNE187" s="312"/>
      <c r="WNF187" s="312"/>
      <c r="WNG187" s="312"/>
      <c r="WNH187" s="312"/>
      <c r="WNI187" s="312"/>
      <c r="WNJ187" s="312"/>
      <c r="WNK187" s="312"/>
      <c r="WNL187" s="312"/>
      <c r="WNM187" s="312"/>
      <c r="WNN187" s="312"/>
      <c r="WNO187" s="312"/>
      <c r="WNP187" s="312"/>
      <c r="WNQ187" s="312"/>
      <c r="WNR187" s="312"/>
      <c r="WNS187" s="312"/>
      <c r="WNT187" s="312"/>
      <c r="WNU187" s="312"/>
      <c r="WNV187" s="312"/>
      <c r="WNW187" s="312"/>
      <c r="WNX187" s="312"/>
      <c r="WNY187" s="312"/>
      <c r="WNZ187" s="312"/>
      <c r="WOA187" s="312"/>
      <c r="WOB187" s="312"/>
      <c r="WOC187" s="312"/>
      <c r="WOD187" s="312"/>
      <c r="WOE187" s="312"/>
      <c r="WOF187" s="312"/>
      <c r="WOG187" s="312"/>
      <c r="WOH187" s="312"/>
      <c r="WOI187" s="312"/>
      <c r="WOJ187" s="312"/>
      <c r="WOK187" s="312"/>
      <c r="WOL187" s="312"/>
      <c r="WOM187" s="312"/>
      <c r="WON187" s="312"/>
      <c r="WOO187" s="312"/>
      <c r="WOP187" s="312"/>
      <c r="WOQ187" s="312"/>
      <c r="WOR187" s="312"/>
      <c r="WOS187" s="312"/>
      <c r="WOT187" s="312"/>
      <c r="WOU187" s="312"/>
      <c r="WOV187" s="312"/>
      <c r="WOW187" s="312"/>
      <c r="WOX187" s="312"/>
      <c r="WOY187" s="312"/>
      <c r="WOZ187" s="312"/>
      <c r="WPA187" s="312"/>
      <c r="WPB187" s="312"/>
      <c r="WPC187" s="312"/>
      <c r="WPD187" s="312"/>
      <c r="WPE187" s="312"/>
      <c r="WPF187" s="312"/>
      <c r="WPG187" s="312"/>
      <c r="WPH187" s="312"/>
      <c r="WPI187" s="312"/>
      <c r="WPJ187" s="312"/>
      <c r="WPK187" s="312"/>
      <c r="WPL187" s="312"/>
      <c r="WPM187" s="312"/>
      <c r="WPN187" s="312"/>
      <c r="WPO187" s="312"/>
      <c r="WPP187" s="312"/>
      <c r="WPQ187" s="312"/>
      <c r="WPR187" s="312"/>
      <c r="WPS187" s="312"/>
      <c r="WPT187" s="312"/>
      <c r="WPU187" s="312"/>
      <c r="WPV187" s="312"/>
      <c r="WPW187" s="312"/>
      <c r="WPX187" s="312"/>
      <c r="WPY187" s="312"/>
      <c r="WPZ187" s="312"/>
      <c r="WQA187" s="312"/>
      <c r="WQB187" s="312"/>
      <c r="WQC187" s="312"/>
      <c r="WQD187" s="312"/>
      <c r="WQE187" s="312"/>
      <c r="WQF187" s="312"/>
      <c r="WQG187" s="312"/>
      <c r="WQH187" s="312"/>
      <c r="WQI187" s="312"/>
      <c r="WQJ187" s="312"/>
      <c r="WQK187" s="312"/>
      <c r="WQL187" s="312"/>
      <c r="WQM187" s="312"/>
      <c r="WQN187" s="312"/>
      <c r="WQO187" s="312"/>
      <c r="WQP187" s="312"/>
      <c r="WQQ187" s="312"/>
      <c r="WQR187" s="312"/>
      <c r="WQS187" s="312"/>
      <c r="WQT187" s="312"/>
      <c r="WQU187" s="312"/>
      <c r="WQV187" s="312"/>
      <c r="WQW187" s="312"/>
      <c r="WQX187" s="312"/>
      <c r="WQY187" s="312"/>
      <c r="WQZ187" s="312"/>
      <c r="WRA187" s="312"/>
      <c r="WRB187" s="312"/>
      <c r="WRC187" s="312"/>
      <c r="WRD187" s="312"/>
      <c r="WRE187" s="312"/>
      <c r="WRF187" s="312"/>
      <c r="WRG187" s="312"/>
      <c r="WRH187" s="312"/>
      <c r="WRI187" s="312"/>
      <c r="WRJ187" s="312"/>
      <c r="WRK187" s="312"/>
      <c r="WRL187" s="312"/>
      <c r="WRM187" s="312"/>
      <c r="WRN187" s="312"/>
      <c r="WRO187" s="312"/>
      <c r="WRP187" s="312"/>
      <c r="WRQ187" s="312"/>
      <c r="WRR187" s="312"/>
      <c r="WRS187" s="312"/>
      <c r="WRT187" s="312"/>
      <c r="WRU187" s="312"/>
      <c r="WRV187" s="312"/>
      <c r="WRW187" s="312"/>
      <c r="WRX187" s="312"/>
      <c r="WRY187" s="312"/>
      <c r="WRZ187" s="312"/>
      <c r="WSA187" s="312"/>
      <c r="WSB187" s="312"/>
      <c r="WSC187" s="312"/>
      <c r="WSD187" s="312"/>
      <c r="WSE187" s="312"/>
      <c r="WSF187" s="312"/>
      <c r="WSG187" s="312"/>
      <c r="WSH187" s="312"/>
      <c r="WSI187" s="312"/>
      <c r="WSJ187" s="312"/>
      <c r="WSK187" s="312"/>
      <c r="WSL187" s="312"/>
      <c r="WSM187" s="312"/>
      <c r="WSN187" s="312"/>
      <c r="WSO187" s="312"/>
      <c r="WSP187" s="312"/>
      <c r="WSQ187" s="312"/>
      <c r="WSR187" s="312"/>
      <c r="WSS187" s="312"/>
      <c r="WST187" s="312"/>
      <c r="WSU187" s="312"/>
      <c r="WSV187" s="312"/>
      <c r="WSW187" s="312"/>
      <c r="WSX187" s="312"/>
      <c r="WSY187" s="312"/>
      <c r="WSZ187" s="312"/>
      <c r="WTA187" s="312"/>
      <c r="WTB187" s="312"/>
      <c r="WTC187" s="312"/>
      <c r="WTD187" s="312"/>
      <c r="WTE187" s="312"/>
      <c r="WTF187" s="312"/>
      <c r="WTG187" s="312"/>
      <c r="WTH187" s="312"/>
      <c r="WTI187" s="312"/>
      <c r="WTJ187" s="312"/>
      <c r="WTK187" s="312"/>
      <c r="WTL187" s="312"/>
      <c r="WTM187" s="312"/>
      <c r="WTN187" s="312"/>
      <c r="WTO187" s="312"/>
      <c r="WTP187" s="312"/>
      <c r="WTQ187" s="312"/>
      <c r="WTR187" s="312"/>
      <c r="WTS187" s="312"/>
      <c r="WTT187" s="312"/>
      <c r="WTU187" s="312"/>
      <c r="WTV187" s="312"/>
      <c r="WTW187" s="312"/>
      <c r="WTX187" s="312"/>
      <c r="WTY187" s="312"/>
      <c r="WTZ187" s="312"/>
      <c r="WUA187" s="312"/>
      <c r="WUB187" s="312"/>
      <c r="WUC187" s="312"/>
      <c r="WUD187" s="312"/>
      <c r="WUE187" s="312"/>
      <c r="WUF187" s="312"/>
      <c r="WUG187" s="312"/>
      <c r="WUH187" s="312"/>
      <c r="WUI187" s="312"/>
      <c r="WUJ187" s="312"/>
      <c r="WUK187" s="312"/>
      <c r="WUL187" s="312"/>
      <c r="WUM187" s="312"/>
      <c r="WUN187" s="312"/>
      <c r="WUO187" s="312"/>
      <c r="WUP187" s="312"/>
      <c r="WUQ187" s="312"/>
      <c r="WUR187" s="312"/>
      <c r="WUS187" s="312"/>
      <c r="WUT187" s="312"/>
      <c r="WUU187" s="312"/>
      <c r="WUV187" s="312"/>
      <c r="WUW187" s="312"/>
      <c r="WUX187" s="312"/>
      <c r="WUY187" s="312"/>
      <c r="WUZ187" s="312"/>
      <c r="WVA187" s="312"/>
      <c r="WVB187" s="312"/>
      <c r="WVC187" s="312"/>
      <c r="WVD187" s="312"/>
      <c r="WVE187" s="312"/>
      <c r="WVF187" s="312"/>
      <c r="WVG187" s="312"/>
      <c r="WVH187" s="312"/>
      <c r="WVI187" s="312"/>
      <c r="WVJ187" s="312"/>
      <c r="WVK187" s="312"/>
      <c r="WVL187" s="312"/>
      <c r="WVM187" s="312"/>
      <c r="WVN187" s="312"/>
      <c r="WVO187" s="312"/>
      <c r="WVP187" s="312"/>
      <c r="WVQ187" s="312"/>
      <c r="WVR187" s="312"/>
      <c r="WVS187" s="312"/>
      <c r="WVT187" s="312"/>
      <c r="WVU187" s="312"/>
      <c r="WVV187" s="312"/>
      <c r="WVW187" s="312"/>
      <c r="WVX187" s="312"/>
      <c r="WVY187" s="312"/>
      <c r="WVZ187" s="312"/>
      <c r="WWA187" s="312"/>
      <c r="WWB187" s="312"/>
      <c r="WWC187" s="312"/>
      <c r="WWD187" s="312"/>
      <c r="WWE187" s="312"/>
      <c r="WWF187" s="312"/>
      <c r="WWG187" s="312"/>
      <c r="WWH187" s="312"/>
      <c r="WWI187" s="312"/>
      <c r="WWJ187" s="312"/>
      <c r="WWK187" s="312"/>
      <c r="WWL187" s="312"/>
      <c r="WWM187" s="312"/>
      <c r="WWN187" s="312"/>
      <c r="WWO187" s="312"/>
      <c r="WWP187" s="312"/>
      <c r="WWQ187" s="312"/>
      <c r="WWR187" s="312"/>
      <c r="WWS187" s="312"/>
      <c r="WWT187" s="312"/>
      <c r="WWU187" s="312"/>
      <c r="WWV187" s="312"/>
      <c r="WWW187" s="312"/>
      <c r="WWX187" s="312"/>
      <c r="WWY187" s="312"/>
      <c r="WWZ187" s="312"/>
      <c r="WXA187" s="312"/>
      <c r="WXB187" s="312"/>
      <c r="WXC187" s="312"/>
      <c r="WXD187" s="312"/>
      <c r="WXE187" s="312"/>
      <c r="WXF187" s="312"/>
      <c r="WXG187" s="312"/>
      <c r="WXH187" s="312"/>
      <c r="WXI187" s="312"/>
      <c r="WXJ187" s="312"/>
      <c r="WXK187" s="312"/>
      <c r="WXL187" s="312"/>
      <c r="WXM187" s="312"/>
      <c r="WXN187" s="312"/>
      <c r="WXO187" s="312"/>
      <c r="WXP187" s="312"/>
      <c r="WXQ187" s="312"/>
      <c r="WXR187" s="312"/>
      <c r="WXS187" s="312"/>
      <c r="WXT187" s="312"/>
      <c r="WXU187" s="312"/>
      <c r="WXV187" s="312"/>
      <c r="WXW187" s="312"/>
      <c r="WXX187" s="312"/>
      <c r="WXY187" s="312"/>
      <c r="WXZ187" s="312"/>
      <c r="WYA187" s="312"/>
      <c r="WYB187" s="312"/>
      <c r="WYC187" s="312"/>
      <c r="WYD187" s="312"/>
      <c r="WYE187" s="312"/>
      <c r="WYF187" s="312"/>
      <c r="WYG187" s="312"/>
      <c r="WYH187" s="312"/>
      <c r="WYI187" s="312"/>
      <c r="WYJ187" s="312"/>
      <c r="WYK187" s="312"/>
      <c r="WYL187" s="312"/>
      <c r="WYM187" s="312"/>
      <c r="WYN187" s="312"/>
      <c r="WYO187" s="312"/>
      <c r="WYP187" s="312"/>
      <c r="WYQ187" s="312"/>
      <c r="WYR187" s="312"/>
      <c r="WYS187" s="312"/>
      <c r="WYT187" s="312"/>
      <c r="WYU187" s="312"/>
      <c r="WYV187" s="312"/>
      <c r="WYW187" s="312"/>
      <c r="WYX187" s="312"/>
      <c r="WYY187" s="312"/>
      <c r="WYZ187" s="312"/>
      <c r="WZA187" s="312"/>
      <c r="WZB187" s="312"/>
      <c r="WZC187" s="312"/>
      <c r="WZD187" s="312"/>
      <c r="WZE187" s="312"/>
      <c r="WZF187" s="312"/>
      <c r="WZG187" s="312"/>
      <c r="WZH187" s="312"/>
      <c r="WZI187" s="312"/>
      <c r="WZJ187" s="312"/>
      <c r="WZK187" s="312"/>
      <c r="WZL187" s="312"/>
      <c r="WZM187" s="312"/>
      <c r="WZN187" s="312"/>
      <c r="WZO187" s="312"/>
      <c r="WZP187" s="312"/>
      <c r="WZQ187" s="312"/>
      <c r="WZR187" s="312"/>
      <c r="WZS187" s="312"/>
      <c r="WZT187" s="312"/>
      <c r="WZU187" s="312"/>
      <c r="WZV187" s="312"/>
      <c r="WZW187" s="312"/>
      <c r="WZX187" s="312"/>
      <c r="WZY187" s="312"/>
      <c r="WZZ187" s="312"/>
      <c r="XAA187" s="312"/>
      <c r="XAB187" s="312"/>
      <c r="XAC187" s="312"/>
      <c r="XAD187" s="312"/>
      <c r="XAE187" s="312"/>
      <c r="XAF187" s="312"/>
      <c r="XAG187" s="312"/>
      <c r="XAH187" s="312"/>
      <c r="XAI187" s="312"/>
      <c r="XAJ187" s="312"/>
      <c r="XAK187" s="312"/>
      <c r="XAL187" s="312"/>
      <c r="XAM187" s="312"/>
      <c r="XAN187" s="312"/>
      <c r="XAO187" s="312"/>
      <c r="XAP187" s="312"/>
      <c r="XAQ187" s="312"/>
      <c r="XAR187" s="312"/>
      <c r="XAS187" s="312"/>
      <c r="XAT187" s="312"/>
      <c r="XAU187" s="312"/>
      <c r="XAV187" s="312"/>
      <c r="XAW187" s="312"/>
      <c r="XAX187" s="312"/>
      <c r="XAY187" s="312"/>
      <c r="XAZ187" s="312"/>
      <c r="XBA187" s="312"/>
      <c r="XBB187" s="312"/>
      <c r="XBC187" s="312"/>
      <c r="XBD187" s="312"/>
      <c r="XBE187" s="312"/>
      <c r="XBF187" s="312"/>
      <c r="XBG187" s="312"/>
      <c r="XBH187" s="312"/>
      <c r="XBI187" s="312"/>
      <c r="XBJ187" s="312"/>
      <c r="XBK187" s="312"/>
      <c r="XBL187" s="312"/>
      <c r="XBM187" s="312"/>
      <c r="XBN187" s="312"/>
      <c r="XBO187" s="312"/>
      <c r="XBP187" s="312"/>
      <c r="XBQ187" s="312"/>
      <c r="XBR187" s="312"/>
      <c r="XBS187" s="312"/>
      <c r="XBT187" s="312"/>
      <c r="XBU187" s="312"/>
      <c r="XBV187" s="312"/>
      <c r="XBW187" s="312"/>
      <c r="XBX187" s="312"/>
      <c r="XBY187" s="312"/>
      <c r="XBZ187" s="312"/>
    </row>
    <row r="188" spans="1:16302" ht="13.5" thickBot="1" x14ac:dyDescent="0.25">
      <c r="A188" s="313"/>
      <c r="B188" s="392" t="s">
        <v>1585</v>
      </c>
      <c r="C188" s="430"/>
      <c r="D188" s="393" t="s">
        <v>1160</v>
      </c>
      <c r="E188" s="393"/>
      <c r="F188" s="394"/>
      <c r="G188" s="394"/>
      <c r="H188" s="394"/>
      <c r="I188" s="396" t="s">
        <v>1160</v>
      </c>
      <c r="J188" s="396"/>
      <c r="K188" s="396"/>
      <c r="L188" s="396"/>
      <c r="M188" s="396"/>
      <c r="N188" s="396" t="s">
        <v>1160</v>
      </c>
      <c r="O188" s="396" t="s">
        <v>1160</v>
      </c>
      <c r="P188" s="393"/>
      <c r="Q188" s="397"/>
      <c r="R188" s="397"/>
      <c r="S188" s="398"/>
    </row>
    <row r="189" spans="1:16302" s="323" customFormat="1" x14ac:dyDescent="0.2">
      <c r="A189" s="316"/>
      <c r="B189" s="132" t="s">
        <v>2639</v>
      </c>
      <c r="C189" s="133" t="s">
        <v>2638</v>
      </c>
      <c r="D189" s="134" t="s">
        <v>2637</v>
      </c>
      <c r="E189" s="135" t="s">
        <v>2636</v>
      </c>
      <c r="F189" s="427" t="s">
        <v>682</v>
      </c>
      <c r="G189" s="308">
        <v>7089.08</v>
      </c>
      <c r="H189" s="308">
        <f t="shared" si="7"/>
        <v>33347</v>
      </c>
      <c r="I189" s="125" t="s">
        <v>2718</v>
      </c>
      <c r="J189" s="223" t="s">
        <v>229</v>
      </c>
      <c r="K189" s="137" t="s">
        <v>3</v>
      </c>
      <c r="L189" s="138">
        <v>85258900</v>
      </c>
      <c r="M189" s="137" t="s">
        <v>625</v>
      </c>
      <c r="N189" s="138"/>
      <c r="O189" s="138" t="s">
        <v>2635</v>
      </c>
      <c r="P189" s="158"/>
      <c r="Q189" s="137" t="s">
        <v>1118</v>
      </c>
      <c r="R189" s="209"/>
      <c r="S189" s="160">
        <v>4060039159519</v>
      </c>
    </row>
    <row r="190" spans="1:16302" ht="13.5" thickBot="1" x14ac:dyDescent="0.25">
      <c r="A190" s="313"/>
      <c r="B190" s="132" t="s">
        <v>1586</v>
      </c>
      <c r="C190" s="133" t="s">
        <v>631</v>
      </c>
      <c r="D190" s="134" t="s">
        <v>632</v>
      </c>
      <c r="E190" s="135" t="s">
        <v>1587</v>
      </c>
      <c r="F190" s="427" t="s">
        <v>682</v>
      </c>
      <c r="G190" s="308">
        <v>7089.08</v>
      </c>
      <c r="H190" s="308">
        <f t="shared" si="7"/>
        <v>33347</v>
      </c>
      <c r="I190" s="125" t="s">
        <v>2718</v>
      </c>
      <c r="J190" s="137" t="s">
        <v>229</v>
      </c>
      <c r="K190" s="137" t="s">
        <v>3</v>
      </c>
      <c r="L190" s="138">
        <v>8525801931</v>
      </c>
      <c r="M190" s="137" t="s">
        <v>625</v>
      </c>
      <c r="N190" s="138">
        <v>44</v>
      </c>
      <c r="O190" s="138" t="s">
        <v>1588</v>
      </c>
      <c r="P190" s="158"/>
      <c r="Q190" s="137" t="s">
        <v>1118</v>
      </c>
      <c r="R190" s="209"/>
      <c r="S190" s="289">
        <v>8717332541010</v>
      </c>
    </row>
    <row r="191" spans="1:16302" ht="13.5" thickBot="1" x14ac:dyDescent="0.25">
      <c r="A191" s="313"/>
      <c r="B191" s="392" t="s">
        <v>1589</v>
      </c>
      <c r="C191" s="430"/>
      <c r="D191" s="393" t="s">
        <v>1160</v>
      </c>
      <c r="E191" s="393"/>
      <c r="F191" s="394"/>
      <c r="G191" s="394"/>
      <c r="H191" s="394"/>
      <c r="I191" s="396" t="s">
        <v>1160</v>
      </c>
      <c r="J191" s="396"/>
      <c r="K191" s="396"/>
      <c r="L191" s="396"/>
      <c r="M191" s="396"/>
      <c r="N191" s="396" t="s">
        <v>1160</v>
      </c>
      <c r="O191" s="396" t="s">
        <v>1160</v>
      </c>
      <c r="P191" s="393"/>
      <c r="Q191" s="397"/>
      <c r="R191" s="397"/>
      <c r="S191" s="398"/>
    </row>
    <row r="192" spans="1:16302" x14ac:dyDescent="0.2">
      <c r="A192" s="313"/>
      <c r="B192" s="228" t="s">
        <v>1590</v>
      </c>
      <c r="C192" s="331" t="s">
        <v>791</v>
      </c>
      <c r="D192" s="332" t="s">
        <v>799</v>
      </c>
      <c r="E192" s="333" t="s">
        <v>1591</v>
      </c>
      <c r="F192" s="427" t="s">
        <v>682</v>
      </c>
      <c r="G192" s="308">
        <v>1088.56</v>
      </c>
      <c r="H192" s="308">
        <f t="shared" si="7"/>
        <v>5121</v>
      </c>
      <c r="I192" s="137" t="s">
        <v>2743</v>
      </c>
      <c r="J192" s="137" t="s">
        <v>229</v>
      </c>
      <c r="K192" s="171" t="s">
        <v>34</v>
      </c>
      <c r="L192" s="181">
        <v>8517620000</v>
      </c>
      <c r="M192" s="171" t="s">
        <v>625</v>
      </c>
      <c r="N192" s="181">
        <v>11</v>
      </c>
      <c r="O192" s="181" t="s">
        <v>1592</v>
      </c>
      <c r="P192" s="290"/>
      <c r="Q192" s="134"/>
      <c r="R192" s="140"/>
      <c r="S192" s="140">
        <v>4060039021670</v>
      </c>
    </row>
    <row r="193" spans="1:19" x14ac:dyDescent="0.2">
      <c r="A193" s="313"/>
      <c r="B193" s="228" t="s">
        <v>1593</v>
      </c>
      <c r="C193" s="331" t="s">
        <v>792</v>
      </c>
      <c r="D193" s="332" t="s">
        <v>800</v>
      </c>
      <c r="E193" s="333" t="s">
        <v>1594</v>
      </c>
      <c r="F193" s="427" t="s">
        <v>682</v>
      </c>
      <c r="G193" s="308">
        <v>625.80999999999995</v>
      </c>
      <c r="H193" s="308">
        <f t="shared" si="7"/>
        <v>2944</v>
      </c>
      <c r="I193" s="137" t="s">
        <v>2743</v>
      </c>
      <c r="J193" s="137" t="s">
        <v>229</v>
      </c>
      <c r="K193" s="171" t="s">
        <v>34</v>
      </c>
      <c r="L193" s="181">
        <v>8531900000</v>
      </c>
      <c r="M193" s="171" t="s">
        <v>669</v>
      </c>
      <c r="N193" s="181">
        <v>93</v>
      </c>
      <c r="O193" s="181" t="s">
        <v>1595</v>
      </c>
      <c r="P193" s="290"/>
      <c r="Q193" s="134"/>
      <c r="R193" s="140"/>
      <c r="S193" s="140">
        <v>4060039021687</v>
      </c>
    </row>
    <row r="194" spans="1:19" x14ac:dyDescent="0.2">
      <c r="A194" s="313"/>
      <c r="B194" s="228" t="s">
        <v>1596</v>
      </c>
      <c r="C194" s="331" t="s">
        <v>793</v>
      </c>
      <c r="D194" s="332" t="s">
        <v>801</v>
      </c>
      <c r="E194" s="333" t="s">
        <v>1597</v>
      </c>
      <c r="F194" s="427" t="s">
        <v>682</v>
      </c>
      <c r="G194" s="308">
        <v>11.81</v>
      </c>
      <c r="H194" s="308">
        <f t="shared" si="7"/>
        <v>56</v>
      </c>
      <c r="I194" s="137" t="s">
        <v>2743</v>
      </c>
      <c r="J194" s="137" t="s">
        <v>229</v>
      </c>
      <c r="K194" s="171" t="s">
        <v>34</v>
      </c>
      <c r="L194" s="181">
        <v>8536909599</v>
      </c>
      <c r="M194" s="171" t="s">
        <v>669</v>
      </c>
      <c r="N194" s="181">
        <v>92</v>
      </c>
      <c r="O194" s="181" t="s">
        <v>1598</v>
      </c>
      <c r="P194" s="290"/>
      <c r="Q194" s="134"/>
      <c r="R194" s="140"/>
      <c r="S194" s="140">
        <v>4060039021694</v>
      </c>
    </row>
    <row r="195" spans="1:19" x14ac:dyDescent="0.2">
      <c r="A195" s="313"/>
      <c r="B195" s="228" t="s">
        <v>1599</v>
      </c>
      <c r="C195" s="331" t="s">
        <v>794</v>
      </c>
      <c r="D195" s="332" t="s">
        <v>802</v>
      </c>
      <c r="E195" s="333" t="s">
        <v>1600</v>
      </c>
      <c r="F195" s="427" t="s">
        <v>682</v>
      </c>
      <c r="G195" s="308">
        <v>135.79</v>
      </c>
      <c r="H195" s="308">
        <f t="shared" si="7"/>
        <v>639</v>
      </c>
      <c r="I195" s="137" t="s">
        <v>2743</v>
      </c>
      <c r="J195" s="137" t="s">
        <v>229</v>
      </c>
      <c r="K195" s="171" t="s">
        <v>34</v>
      </c>
      <c r="L195" s="181">
        <v>8536501999</v>
      </c>
      <c r="M195" s="171" t="s">
        <v>669</v>
      </c>
      <c r="N195" s="181">
        <v>5</v>
      </c>
      <c r="O195" s="181" t="s">
        <v>1601</v>
      </c>
      <c r="P195" s="290"/>
      <c r="Q195" s="134"/>
      <c r="R195" s="140"/>
      <c r="S195" s="140">
        <v>4060039021700</v>
      </c>
    </row>
    <row r="196" spans="1:19" x14ac:dyDescent="0.2">
      <c r="A196" s="313"/>
      <c r="B196" s="228" t="s">
        <v>1602</v>
      </c>
      <c r="C196" s="331" t="s">
        <v>795</v>
      </c>
      <c r="D196" s="332" t="s">
        <v>803</v>
      </c>
      <c r="E196" s="333" t="s">
        <v>1603</v>
      </c>
      <c r="F196" s="427" t="s">
        <v>682</v>
      </c>
      <c r="G196" s="308">
        <v>785.22</v>
      </c>
      <c r="H196" s="308">
        <f t="shared" si="7"/>
        <v>3694</v>
      </c>
      <c r="I196" s="137" t="s">
        <v>2743</v>
      </c>
      <c r="J196" s="137" t="s">
        <v>229</v>
      </c>
      <c r="K196" s="171" t="s">
        <v>34</v>
      </c>
      <c r="L196" s="181">
        <v>8536501999</v>
      </c>
      <c r="M196" s="171" t="s">
        <v>669</v>
      </c>
      <c r="N196" s="181">
        <v>6</v>
      </c>
      <c r="O196" s="181" t="s">
        <v>1604</v>
      </c>
      <c r="P196" s="290"/>
      <c r="Q196" s="134"/>
      <c r="R196" s="140"/>
      <c r="S196" s="140">
        <v>4060039022233</v>
      </c>
    </row>
    <row r="197" spans="1:19" x14ac:dyDescent="0.2">
      <c r="A197" s="313"/>
      <c r="B197" s="228" t="s">
        <v>1605</v>
      </c>
      <c r="C197" s="331" t="s">
        <v>796</v>
      </c>
      <c r="D197" s="332" t="s">
        <v>804</v>
      </c>
      <c r="E197" s="333" t="s">
        <v>1606</v>
      </c>
      <c r="F197" s="427" t="s">
        <v>682</v>
      </c>
      <c r="G197" s="308">
        <v>80.290000000000006</v>
      </c>
      <c r="H197" s="308">
        <f t="shared" si="7"/>
        <v>378</v>
      </c>
      <c r="I197" s="137" t="s">
        <v>2743</v>
      </c>
      <c r="J197" s="137" t="s">
        <v>229</v>
      </c>
      <c r="K197" s="171" t="s">
        <v>34</v>
      </c>
      <c r="L197" s="181">
        <v>8506501000</v>
      </c>
      <c r="M197" s="171" t="s">
        <v>669</v>
      </c>
      <c r="N197" s="181">
        <v>120</v>
      </c>
      <c r="O197" s="181" t="s">
        <v>1434</v>
      </c>
      <c r="P197" s="290"/>
      <c r="Q197" s="134"/>
      <c r="R197" s="140"/>
      <c r="S197" s="140">
        <v>4060039022226</v>
      </c>
    </row>
    <row r="198" spans="1:19" x14ac:dyDescent="0.2">
      <c r="A198" s="313"/>
      <c r="B198" s="228" t="s">
        <v>1607</v>
      </c>
      <c r="C198" s="331" t="s">
        <v>1608</v>
      </c>
      <c r="D198" s="332" t="s">
        <v>1609</v>
      </c>
      <c r="E198" s="333" t="s">
        <v>1610</v>
      </c>
      <c r="F198" s="427" t="s">
        <v>682</v>
      </c>
      <c r="G198" s="308">
        <v>811.2</v>
      </c>
      <c r="H198" s="308">
        <f t="shared" si="7"/>
        <v>3816</v>
      </c>
      <c r="I198" s="137" t="s">
        <v>2743</v>
      </c>
      <c r="J198" s="137" t="s">
        <v>229</v>
      </c>
      <c r="K198" s="171" t="s">
        <v>34</v>
      </c>
      <c r="L198" s="181">
        <v>8536501999</v>
      </c>
      <c r="M198" s="171" t="s">
        <v>669</v>
      </c>
      <c r="N198" s="181">
        <v>1</v>
      </c>
      <c r="O198" s="181" t="s">
        <v>1611</v>
      </c>
      <c r="P198" s="290"/>
      <c r="Q198" s="134"/>
      <c r="R198" s="140"/>
      <c r="S198" s="140">
        <v>4060039022257</v>
      </c>
    </row>
    <row r="199" spans="1:19" ht="16.5" x14ac:dyDescent="0.2">
      <c r="A199" s="313"/>
      <c r="B199" s="228" t="s">
        <v>1612</v>
      </c>
      <c r="C199" s="331" t="s">
        <v>797</v>
      </c>
      <c r="D199" s="332" t="s">
        <v>805</v>
      </c>
      <c r="E199" s="333" t="s">
        <v>1613</v>
      </c>
      <c r="F199" s="427" t="s">
        <v>682</v>
      </c>
      <c r="G199" s="308">
        <v>10.99</v>
      </c>
      <c r="H199" s="308">
        <f t="shared" ref="H199:H262" si="8">ROUND(ROUND(G199*4.704,2),0)</f>
        <v>52</v>
      </c>
      <c r="I199" s="137" t="s">
        <v>2743</v>
      </c>
      <c r="J199" s="137" t="s">
        <v>229</v>
      </c>
      <c r="K199" s="171" t="s">
        <v>34</v>
      </c>
      <c r="L199" s="181">
        <v>3926909790</v>
      </c>
      <c r="M199" s="171" t="s">
        <v>669</v>
      </c>
      <c r="N199" s="181">
        <v>4</v>
      </c>
      <c r="O199" s="181" t="s">
        <v>1614</v>
      </c>
      <c r="P199" s="291" t="s">
        <v>1615</v>
      </c>
      <c r="Q199" s="134"/>
      <c r="R199" s="140"/>
      <c r="S199" s="140">
        <v>4060039022240</v>
      </c>
    </row>
    <row r="200" spans="1:19" ht="16.5" x14ac:dyDescent="0.2">
      <c r="A200" s="313"/>
      <c r="B200" s="228" t="s">
        <v>1616</v>
      </c>
      <c r="C200" s="331" t="s">
        <v>1617</v>
      </c>
      <c r="D200" s="332" t="s">
        <v>1618</v>
      </c>
      <c r="E200" s="333" t="s">
        <v>1619</v>
      </c>
      <c r="F200" s="427" t="s">
        <v>682</v>
      </c>
      <c r="G200" s="308">
        <v>13.23</v>
      </c>
      <c r="H200" s="308">
        <f t="shared" si="8"/>
        <v>62</v>
      </c>
      <c r="I200" s="137" t="s">
        <v>2743</v>
      </c>
      <c r="J200" s="137" t="s">
        <v>229</v>
      </c>
      <c r="K200" s="171" t="s">
        <v>34</v>
      </c>
      <c r="L200" s="181">
        <v>926909790</v>
      </c>
      <c r="M200" s="171" t="s">
        <v>669</v>
      </c>
      <c r="N200" s="181">
        <v>1</v>
      </c>
      <c r="O200" s="181" t="s">
        <v>1620</v>
      </c>
      <c r="P200" s="291" t="s">
        <v>1621</v>
      </c>
      <c r="Q200" s="134"/>
      <c r="R200" s="140"/>
      <c r="S200" s="140">
        <v>4060039022264</v>
      </c>
    </row>
    <row r="201" spans="1:19" ht="16.5" x14ac:dyDescent="0.2">
      <c r="A201" s="434"/>
      <c r="B201" s="228" t="s">
        <v>1622</v>
      </c>
      <c r="C201" s="331" t="s">
        <v>1623</v>
      </c>
      <c r="D201" s="332" t="s">
        <v>1624</v>
      </c>
      <c r="E201" s="333" t="s">
        <v>1625</v>
      </c>
      <c r="F201" s="427" t="s">
        <v>682</v>
      </c>
      <c r="G201" s="308">
        <v>19.84</v>
      </c>
      <c r="H201" s="308">
        <f t="shared" si="8"/>
        <v>93</v>
      </c>
      <c r="I201" s="137" t="s">
        <v>2743</v>
      </c>
      <c r="J201" s="137" t="s">
        <v>229</v>
      </c>
      <c r="K201" s="171" t="s">
        <v>34</v>
      </c>
      <c r="L201" s="181">
        <v>3926909790</v>
      </c>
      <c r="M201" s="171" t="s">
        <v>669</v>
      </c>
      <c r="N201" s="181">
        <v>0</v>
      </c>
      <c r="O201" s="181" t="s">
        <v>1450</v>
      </c>
      <c r="P201" s="291" t="s">
        <v>1621</v>
      </c>
      <c r="Q201" s="134"/>
      <c r="R201" s="140"/>
      <c r="S201" s="140">
        <v>4060039022271</v>
      </c>
    </row>
    <row r="202" spans="1:19" ht="13.5" thickBot="1" x14ac:dyDescent="0.25">
      <c r="A202" s="434"/>
      <c r="B202" s="228" t="s">
        <v>1626</v>
      </c>
      <c r="C202" s="331" t="s">
        <v>798</v>
      </c>
      <c r="D202" s="332" t="s">
        <v>806</v>
      </c>
      <c r="E202" s="333" t="s">
        <v>1627</v>
      </c>
      <c r="F202" s="427" t="s">
        <v>682</v>
      </c>
      <c r="G202" s="308">
        <v>1298.8599999999999</v>
      </c>
      <c r="H202" s="308">
        <f t="shared" si="8"/>
        <v>6110</v>
      </c>
      <c r="I202" s="137" t="s">
        <v>2743</v>
      </c>
      <c r="J202" s="137" t="s">
        <v>229</v>
      </c>
      <c r="K202" s="171" t="s">
        <v>34</v>
      </c>
      <c r="L202" s="181">
        <v>8536909599</v>
      </c>
      <c r="M202" s="171" t="s">
        <v>669</v>
      </c>
      <c r="N202" s="181">
        <v>1</v>
      </c>
      <c r="O202" s="181" t="s">
        <v>1628</v>
      </c>
      <c r="P202" s="290"/>
      <c r="Q202" s="134"/>
      <c r="R202" s="140"/>
      <c r="S202" s="140">
        <v>4060039022288</v>
      </c>
    </row>
    <row r="203" spans="1:19" ht="13.5" thickBot="1" x14ac:dyDescent="0.25">
      <c r="A203" s="434"/>
      <c r="B203" s="392" t="s">
        <v>1629</v>
      </c>
      <c r="C203" s="430"/>
      <c r="D203" s="393" t="s">
        <v>1160</v>
      </c>
      <c r="E203" s="393"/>
      <c r="F203" s="394"/>
      <c r="G203" s="394"/>
      <c r="H203" s="394"/>
      <c r="I203" s="396" t="s">
        <v>1160</v>
      </c>
      <c r="J203" s="396"/>
      <c r="K203" s="396"/>
      <c r="L203" s="396"/>
      <c r="M203" s="396"/>
      <c r="N203" s="396" t="s">
        <v>1160</v>
      </c>
      <c r="O203" s="396" t="s">
        <v>1160</v>
      </c>
      <c r="P203" s="393"/>
      <c r="Q203" s="397"/>
      <c r="R203" s="397"/>
      <c r="S203" s="398"/>
    </row>
    <row r="204" spans="1:19" x14ac:dyDescent="0.2">
      <c r="A204" s="434"/>
      <c r="B204" s="147" t="s">
        <v>1630</v>
      </c>
      <c r="C204" s="148"/>
      <c r="D204" s="149"/>
      <c r="E204" s="148"/>
      <c r="F204" s="150"/>
      <c r="G204" s="314"/>
      <c r="H204" s="314"/>
      <c r="I204" s="151" t="s">
        <v>1160</v>
      </c>
      <c r="J204" s="151"/>
      <c r="K204" s="151"/>
      <c r="L204" s="151"/>
      <c r="M204" s="151"/>
      <c r="N204" s="151" t="s">
        <v>1160</v>
      </c>
      <c r="O204" s="151" t="s">
        <v>1160</v>
      </c>
      <c r="P204" s="257"/>
      <c r="Q204" s="151"/>
      <c r="R204" s="151"/>
      <c r="S204" s="280"/>
    </row>
    <row r="205" spans="1:19" x14ac:dyDescent="0.2">
      <c r="A205" s="434"/>
      <c r="B205" s="132" t="s">
        <v>1631</v>
      </c>
      <c r="C205" s="133" t="s">
        <v>677</v>
      </c>
      <c r="D205" s="134" t="s">
        <v>415</v>
      </c>
      <c r="E205" s="135" t="s">
        <v>1632</v>
      </c>
      <c r="F205" s="427" t="s">
        <v>682</v>
      </c>
      <c r="G205" s="308">
        <v>1736.3</v>
      </c>
      <c r="H205" s="308">
        <f t="shared" si="8"/>
        <v>8168</v>
      </c>
      <c r="I205" s="137" t="s">
        <v>2743</v>
      </c>
      <c r="J205" s="137" t="s">
        <v>229</v>
      </c>
      <c r="K205" s="137" t="s">
        <v>3</v>
      </c>
      <c r="L205" s="138">
        <v>8536501999</v>
      </c>
      <c r="M205" s="137" t="s">
        <v>666</v>
      </c>
      <c r="N205" s="138">
        <v>11</v>
      </c>
      <c r="O205" s="138" t="s">
        <v>1633</v>
      </c>
      <c r="P205" s="158"/>
      <c r="Q205" s="137"/>
      <c r="R205" s="137"/>
      <c r="S205" s="160">
        <v>8717332341863</v>
      </c>
    </row>
    <row r="206" spans="1:19" x14ac:dyDescent="0.2">
      <c r="A206" s="434"/>
      <c r="B206" s="132" t="s">
        <v>1634</v>
      </c>
      <c r="C206" s="133" t="s">
        <v>418</v>
      </c>
      <c r="D206" s="134" t="s">
        <v>417</v>
      </c>
      <c r="E206" s="135" t="s">
        <v>1635</v>
      </c>
      <c r="F206" s="427" t="s">
        <v>682</v>
      </c>
      <c r="G206" s="308">
        <v>2232.5700000000002</v>
      </c>
      <c r="H206" s="308">
        <f t="shared" si="8"/>
        <v>10502</v>
      </c>
      <c r="I206" s="137" t="s">
        <v>2743</v>
      </c>
      <c r="J206" s="137" t="s">
        <v>229</v>
      </c>
      <c r="K206" s="137" t="s">
        <v>3</v>
      </c>
      <c r="L206" s="138">
        <v>8536501999</v>
      </c>
      <c r="M206" s="137" t="s">
        <v>666</v>
      </c>
      <c r="N206" s="138">
        <v>1</v>
      </c>
      <c r="O206" s="138" t="s">
        <v>1636</v>
      </c>
      <c r="P206" s="158"/>
      <c r="Q206" s="137"/>
      <c r="R206" s="137"/>
      <c r="S206" s="160">
        <v>8717332341870</v>
      </c>
    </row>
    <row r="207" spans="1:19" x14ac:dyDescent="0.2">
      <c r="A207" s="434"/>
      <c r="B207" s="132" t="s">
        <v>1637</v>
      </c>
      <c r="C207" s="133" t="s">
        <v>421</v>
      </c>
      <c r="D207" s="134" t="s">
        <v>420</v>
      </c>
      <c r="E207" s="135" t="s">
        <v>1638</v>
      </c>
      <c r="F207" s="427" t="s">
        <v>682</v>
      </c>
      <c r="G207" s="308">
        <v>2728.86</v>
      </c>
      <c r="H207" s="308">
        <f t="shared" si="8"/>
        <v>12837</v>
      </c>
      <c r="I207" s="137" t="s">
        <v>2743</v>
      </c>
      <c r="J207" s="137" t="s">
        <v>229</v>
      </c>
      <c r="K207" s="137" t="s">
        <v>3</v>
      </c>
      <c r="L207" s="138">
        <v>8536501999</v>
      </c>
      <c r="M207" s="137" t="s">
        <v>666</v>
      </c>
      <c r="N207" s="138">
        <v>1</v>
      </c>
      <c r="O207" s="138" t="s">
        <v>1636</v>
      </c>
      <c r="P207" s="158"/>
      <c r="Q207" s="137"/>
      <c r="R207" s="137"/>
      <c r="S207" s="160">
        <v>8717332341887</v>
      </c>
    </row>
    <row r="208" spans="1:19" x14ac:dyDescent="0.2">
      <c r="A208" s="434"/>
      <c r="B208" s="132" t="s">
        <v>1639</v>
      </c>
      <c r="C208" s="133" t="s">
        <v>424</v>
      </c>
      <c r="D208" s="134" t="s">
        <v>423</v>
      </c>
      <c r="E208" s="135" t="s">
        <v>1640</v>
      </c>
      <c r="F208" s="427" t="s">
        <v>682</v>
      </c>
      <c r="G208" s="308">
        <v>197.99</v>
      </c>
      <c r="H208" s="308">
        <f t="shared" si="8"/>
        <v>931</v>
      </c>
      <c r="I208" s="137" t="s">
        <v>2743</v>
      </c>
      <c r="J208" s="137" t="s">
        <v>229</v>
      </c>
      <c r="K208" s="137" t="s">
        <v>3</v>
      </c>
      <c r="L208" s="138">
        <v>8536909599</v>
      </c>
      <c r="M208" s="137" t="s">
        <v>666</v>
      </c>
      <c r="N208" s="138">
        <v>14</v>
      </c>
      <c r="O208" s="138" t="s">
        <v>1641</v>
      </c>
      <c r="P208" s="158"/>
      <c r="Q208" s="137"/>
      <c r="R208" s="137"/>
      <c r="S208" s="160">
        <v>8717332341856</v>
      </c>
    </row>
    <row r="209" spans="1:19" x14ac:dyDescent="0.2">
      <c r="A209" s="434"/>
      <c r="B209" s="132" t="s">
        <v>1642</v>
      </c>
      <c r="C209" s="133" t="s">
        <v>433</v>
      </c>
      <c r="D209" s="134" t="s">
        <v>432</v>
      </c>
      <c r="E209" s="135" t="s">
        <v>1643</v>
      </c>
      <c r="F209" s="427" t="s">
        <v>682</v>
      </c>
      <c r="G209" s="308">
        <v>4930.4799999999996</v>
      </c>
      <c r="H209" s="308">
        <f t="shared" si="8"/>
        <v>23193</v>
      </c>
      <c r="I209" s="137" t="s">
        <v>2743</v>
      </c>
      <c r="J209" s="137" t="s">
        <v>229</v>
      </c>
      <c r="K209" s="137" t="s">
        <v>3</v>
      </c>
      <c r="L209" s="138">
        <v>8536501999</v>
      </c>
      <c r="M209" s="137" t="s">
        <v>666</v>
      </c>
      <c r="N209" s="138">
        <v>4</v>
      </c>
      <c r="O209" s="138" t="s">
        <v>1644</v>
      </c>
      <c r="P209" s="285"/>
      <c r="Q209" s="137"/>
      <c r="R209" s="209"/>
      <c r="S209" s="160">
        <v>8717332263530</v>
      </c>
    </row>
    <row r="210" spans="1:19" x14ac:dyDescent="0.2">
      <c r="A210" s="434"/>
      <c r="B210" s="132" t="s">
        <v>1645</v>
      </c>
      <c r="C210" s="133" t="s">
        <v>436</v>
      </c>
      <c r="D210" s="134" t="s">
        <v>435</v>
      </c>
      <c r="E210" s="135" t="s">
        <v>1646</v>
      </c>
      <c r="F210" s="427" t="s">
        <v>682</v>
      </c>
      <c r="G210" s="308">
        <v>4930.4799999999996</v>
      </c>
      <c r="H210" s="308">
        <f t="shared" si="8"/>
        <v>23193</v>
      </c>
      <c r="I210" s="137" t="s">
        <v>2743</v>
      </c>
      <c r="J210" s="137" t="s">
        <v>229</v>
      </c>
      <c r="K210" s="137" t="s">
        <v>3</v>
      </c>
      <c r="L210" s="138">
        <v>8536501999</v>
      </c>
      <c r="M210" s="137" t="s">
        <v>666</v>
      </c>
      <c r="N210" s="138">
        <v>6</v>
      </c>
      <c r="O210" s="138" t="s">
        <v>1647</v>
      </c>
      <c r="P210" s="285"/>
      <c r="Q210" s="137"/>
      <c r="R210" s="209"/>
      <c r="S210" s="160">
        <v>8717332263547</v>
      </c>
    </row>
    <row r="211" spans="1:19" x14ac:dyDescent="0.2">
      <c r="A211" s="434"/>
      <c r="B211" s="132" t="s">
        <v>1648</v>
      </c>
      <c r="C211" s="133" t="s">
        <v>427</v>
      </c>
      <c r="D211" s="134" t="s">
        <v>426</v>
      </c>
      <c r="E211" s="135" t="s">
        <v>428</v>
      </c>
      <c r="F211" s="427" t="s">
        <v>682</v>
      </c>
      <c r="G211" s="308">
        <v>2222.08</v>
      </c>
      <c r="H211" s="308">
        <f t="shared" si="8"/>
        <v>10453</v>
      </c>
      <c r="I211" s="137" t="s">
        <v>2743</v>
      </c>
      <c r="J211" s="137" t="s">
        <v>229</v>
      </c>
      <c r="K211" s="138">
        <v>1</v>
      </c>
      <c r="L211" s="138">
        <v>8536501999</v>
      </c>
      <c r="M211" s="137" t="s">
        <v>666</v>
      </c>
      <c r="N211" s="138">
        <v>32</v>
      </c>
      <c r="O211" s="138" t="s">
        <v>1649</v>
      </c>
      <c r="P211" s="285"/>
      <c r="Q211" s="137"/>
      <c r="R211" s="209"/>
      <c r="S211" s="160">
        <v>8717332263554</v>
      </c>
    </row>
    <row r="212" spans="1:19" x14ac:dyDescent="0.2">
      <c r="A212" s="434"/>
      <c r="B212" s="132" t="s">
        <v>1650</v>
      </c>
      <c r="C212" s="133" t="s">
        <v>430</v>
      </c>
      <c r="D212" s="134" t="s">
        <v>429</v>
      </c>
      <c r="E212" s="135" t="s">
        <v>431</v>
      </c>
      <c r="F212" s="427" t="s">
        <v>682</v>
      </c>
      <c r="G212" s="308">
        <v>2222.08</v>
      </c>
      <c r="H212" s="308">
        <f t="shared" si="8"/>
        <v>10453</v>
      </c>
      <c r="I212" s="137" t="s">
        <v>2743</v>
      </c>
      <c r="J212" s="137" t="s">
        <v>229</v>
      </c>
      <c r="K212" s="137" t="s">
        <v>3</v>
      </c>
      <c r="L212" s="138">
        <v>8536501999</v>
      </c>
      <c r="M212" s="137" t="s">
        <v>666</v>
      </c>
      <c r="N212" s="138">
        <v>23</v>
      </c>
      <c r="O212" s="138" t="s">
        <v>1647</v>
      </c>
      <c r="P212" s="285"/>
      <c r="Q212" s="137"/>
      <c r="R212" s="209"/>
      <c r="S212" s="160">
        <v>8717332263561</v>
      </c>
    </row>
    <row r="213" spans="1:19" x14ac:dyDescent="0.2">
      <c r="A213" s="434"/>
      <c r="B213" s="132" t="s">
        <v>1651</v>
      </c>
      <c r="C213" s="133" t="s">
        <v>439</v>
      </c>
      <c r="D213" s="134" t="s">
        <v>438</v>
      </c>
      <c r="E213" s="135" t="s">
        <v>1652</v>
      </c>
      <c r="F213" s="427" t="s">
        <v>682</v>
      </c>
      <c r="G213" s="308">
        <v>2364.15</v>
      </c>
      <c r="H213" s="308">
        <f t="shared" si="8"/>
        <v>11121</v>
      </c>
      <c r="I213" s="137" t="s">
        <v>2743</v>
      </c>
      <c r="J213" s="137" t="s">
        <v>229</v>
      </c>
      <c r="K213" s="137" t="s">
        <v>3</v>
      </c>
      <c r="L213" s="138">
        <v>8536501999</v>
      </c>
      <c r="M213" s="137" t="s">
        <v>666</v>
      </c>
      <c r="N213" s="138">
        <v>5</v>
      </c>
      <c r="O213" s="138" t="s">
        <v>1647</v>
      </c>
      <c r="P213" s="158"/>
      <c r="Q213" s="137"/>
      <c r="R213" s="137"/>
      <c r="S213" s="160">
        <v>8717332382514</v>
      </c>
    </row>
    <row r="214" spans="1:19" x14ac:dyDescent="0.2">
      <c r="A214" s="434"/>
      <c r="B214" s="132" t="s">
        <v>1653</v>
      </c>
      <c r="C214" s="133" t="s">
        <v>442</v>
      </c>
      <c r="D214" s="134" t="s">
        <v>441</v>
      </c>
      <c r="E214" s="135" t="s">
        <v>1654</v>
      </c>
      <c r="F214" s="427" t="s">
        <v>682</v>
      </c>
      <c r="G214" s="308">
        <v>2364.15</v>
      </c>
      <c r="H214" s="308">
        <f t="shared" si="8"/>
        <v>11121</v>
      </c>
      <c r="I214" s="137" t="s">
        <v>2743</v>
      </c>
      <c r="J214" s="137" t="s">
        <v>229</v>
      </c>
      <c r="K214" s="137" t="s">
        <v>3</v>
      </c>
      <c r="L214" s="138">
        <v>8536501999</v>
      </c>
      <c r="M214" s="137" t="s">
        <v>666</v>
      </c>
      <c r="N214" s="138">
        <v>7</v>
      </c>
      <c r="O214" s="138" t="s">
        <v>1655</v>
      </c>
      <c r="P214" s="158"/>
      <c r="Q214" s="137"/>
      <c r="R214" s="137"/>
      <c r="S214" s="160">
        <v>8717332382507</v>
      </c>
    </row>
    <row r="215" spans="1:19" x14ac:dyDescent="0.2">
      <c r="A215" s="434"/>
      <c r="B215" s="132" t="s">
        <v>1656</v>
      </c>
      <c r="C215" s="133" t="s">
        <v>445</v>
      </c>
      <c r="D215" s="134" t="s">
        <v>444</v>
      </c>
      <c r="E215" s="135" t="s">
        <v>1657</v>
      </c>
      <c r="F215" s="427" t="s">
        <v>682</v>
      </c>
      <c r="G215" s="308">
        <v>5418.61</v>
      </c>
      <c r="H215" s="308">
        <f t="shared" si="8"/>
        <v>25489</v>
      </c>
      <c r="I215" s="137" t="s">
        <v>2743</v>
      </c>
      <c r="J215" s="137" t="s">
        <v>229</v>
      </c>
      <c r="K215" s="137" t="s">
        <v>229</v>
      </c>
      <c r="L215" s="138">
        <v>8531900000</v>
      </c>
      <c r="M215" s="137" t="s">
        <v>666</v>
      </c>
      <c r="N215" s="138">
        <v>0</v>
      </c>
      <c r="O215" s="138" t="s">
        <v>1647</v>
      </c>
      <c r="P215" s="158"/>
      <c r="Q215" s="137"/>
      <c r="R215" s="137"/>
      <c r="S215" s="160">
        <v>8717332382491</v>
      </c>
    </row>
    <row r="216" spans="1:19" x14ac:dyDescent="0.2">
      <c r="A216" s="434"/>
      <c r="B216" s="132" t="s">
        <v>1658</v>
      </c>
      <c r="C216" s="133" t="s">
        <v>448</v>
      </c>
      <c r="D216" s="134" t="s">
        <v>447</v>
      </c>
      <c r="E216" s="135" t="s">
        <v>1659</v>
      </c>
      <c r="F216" s="427" t="s">
        <v>682</v>
      </c>
      <c r="G216" s="308">
        <v>5418.61</v>
      </c>
      <c r="H216" s="308">
        <f t="shared" si="8"/>
        <v>25489</v>
      </c>
      <c r="I216" s="137" t="s">
        <v>2743</v>
      </c>
      <c r="J216" s="137" t="s">
        <v>229</v>
      </c>
      <c r="K216" s="137" t="s">
        <v>3</v>
      </c>
      <c r="L216" s="138">
        <v>8536501999</v>
      </c>
      <c r="M216" s="137" t="s">
        <v>666</v>
      </c>
      <c r="N216" s="138">
        <v>0</v>
      </c>
      <c r="O216" s="138" t="s">
        <v>1660</v>
      </c>
      <c r="P216" s="158"/>
      <c r="Q216" s="137"/>
      <c r="R216" s="137"/>
      <c r="S216" s="160">
        <v>8717332382484</v>
      </c>
    </row>
    <row r="217" spans="1:19" x14ac:dyDescent="0.2">
      <c r="A217" s="434"/>
      <c r="B217" s="132" t="s">
        <v>1661</v>
      </c>
      <c r="C217" s="133" t="s">
        <v>451</v>
      </c>
      <c r="D217" s="134" t="s">
        <v>450</v>
      </c>
      <c r="E217" s="135" t="s">
        <v>1662</v>
      </c>
      <c r="F217" s="427" t="s">
        <v>682</v>
      </c>
      <c r="G217" s="308">
        <v>247.71</v>
      </c>
      <c r="H217" s="308">
        <f t="shared" si="8"/>
        <v>1165</v>
      </c>
      <c r="I217" s="137" t="s">
        <v>2743</v>
      </c>
      <c r="J217" s="137" t="s">
        <v>229</v>
      </c>
      <c r="K217" s="137" t="s">
        <v>3</v>
      </c>
      <c r="L217" s="138">
        <v>3926909790</v>
      </c>
      <c r="M217" s="137" t="s">
        <v>666</v>
      </c>
      <c r="N217" s="138">
        <v>6</v>
      </c>
      <c r="O217" s="138" t="s">
        <v>1663</v>
      </c>
      <c r="P217" s="158"/>
      <c r="Q217" s="137"/>
      <c r="R217" s="137"/>
      <c r="S217" s="160">
        <v>8717332815821</v>
      </c>
    </row>
    <row r="218" spans="1:19" ht="16.5" x14ac:dyDescent="0.2">
      <c r="A218" s="434"/>
      <c r="B218" s="132" t="s">
        <v>1664</v>
      </c>
      <c r="C218" s="133" t="s">
        <v>868</v>
      </c>
      <c r="D218" s="134" t="s">
        <v>871</v>
      </c>
      <c r="E218" s="135" t="s">
        <v>1665</v>
      </c>
      <c r="F218" s="427" t="s">
        <v>682</v>
      </c>
      <c r="G218" s="308">
        <v>616.30999999999995</v>
      </c>
      <c r="H218" s="308">
        <f t="shared" si="8"/>
        <v>2899</v>
      </c>
      <c r="I218" s="137" t="s">
        <v>2743</v>
      </c>
      <c r="J218" s="137" t="s">
        <v>229</v>
      </c>
      <c r="K218" s="137" t="s">
        <v>3</v>
      </c>
      <c r="L218" s="138">
        <v>8531900000</v>
      </c>
      <c r="M218" s="137" t="s">
        <v>666</v>
      </c>
      <c r="N218" s="138">
        <v>21</v>
      </c>
      <c r="O218" s="138" t="s">
        <v>1666</v>
      </c>
      <c r="P218" s="158"/>
      <c r="Q218" s="137"/>
      <c r="R218" s="209" t="s">
        <v>1667</v>
      </c>
      <c r="S218" s="160">
        <v>8717332036431</v>
      </c>
    </row>
    <row r="219" spans="1:19" ht="16.5" x14ac:dyDescent="0.2">
      <c r="A219" s="434"/>
      <c r="B219" s="132" t="s">
        <v>1668</v>
      </c>
      <c r="C219" s="133" t="s">
        <v>869</v>
      </c>
      <c r="D219" s="134" t="s">
        <v>872</v>
      </c>
      <c r="E219" s="135" t="s">
        <v>1669</v>
      </c>
      <c r="F219" s="427" t="s">
        <v>682</v>
      </c>
      <c r="G219" s="308">
        <v>1006.22</v>
      </c>
      <c r="H219" s="308">
        <f t="shared" si="8"/>
        <v>4733</v>
      </c>
      <c r="I219" s="137" t="s">
        <v>2743</v>
      </c>
      <c r="J219" s="137" t="s">
        <v>229</v>
      </c>
      <c r="K219" s="137" t="s">
        <v>3</v>
      </c>
      <c r="L219" s="138">
        <v>8531900000</v>
      </c>
      <c r="M219" s="137" t="s">
        <v>666</v>
      </c>
      <c r="N219" s="138">
        <v>10</v>
      </c>
      <c r="O219" s="138" t="s">
        <v>1423</v>
      </c>
      <c r="P219" s="158"/>
      <c r="Q219" s="137"/>
      <c r="R219" s="209" t="s">
        <v>1667</v>
      </c>
      <c r="S219" s="160">
        <v>8717332036448</v>
      </c>
    </row>
    <row r="220" spans="1:19" ht="16.5" x14ac:dyDescent="0.2">
      <c r="A220" s="434"/>
      <c r="B220" s="132" t="s">
        <v>1670</v>
      </c>
      <c r="C220" s="133" t="s">
        <v>870</v>
      </c>
      <c r="D220" s="134" t="s">
        <v>873</v>
      </c>
      <c r="E220" s="135" t="s">
        <v>1671</v>
      </c>
      <c r="F220" s="427" t="s">
        <v>682</v>
      </c>
      <c r="G220" s="308">
        <v>2700.02</v>
      </c>
      <c r="H220" s="308">
        <f t="shared" si="8"/>
        <v>12701</v>
      </c>
      <c r="I220" s="137" t="s">
        <v>2743</v>
      </c>
      <c r="J220" s="137" t="s">
        <v>229</v>
      </c>
      <c r="K220" s="137" t="s">
        <v>3</v>
      </c>
      <c r="L220" s="138">
        <v>8531900000</v>
      </c>
      <c r="M220" s="137" t="s">
        <v>666</v>
      </c>
      <c r="N220" s="138">
        <v>0</v>
      </c>
      <c r="O220" s="138" t="s">
        <v>1219</v>
      </c>
      <c r="P220" s="158"/>
      <c r="Q220" s="137"/>
      <c r="R220" s="209" t="s">
        <v>1667</v>
      </c>
      <c r="S220" s="160">
        <v>8717332036455</v>
      </c>
    </row>
    <row r="221" spans="1:19" x14ac:dyDescent="0.2">
      <c r="A221" s="434"/>
      <c r="B221" s="132" t="s">
        <v>1672</v>
      </c>
      <c r="C221" s="133" t="s">
        <v>453</v>
      </c>
      <c r="D221" s="134" t="s">
        <v>652</v>
      </c>
      <c r="E221" s="135" t="s">
        <v>1673</v>
      </c>
      <c r="F221" s="427" t="s">
        <v>682</v>
      </c>
      <c r="G221" s="308">
        <v>620.51</v>
      </c>
      <c r="H221" s="308">
        <f t="shared" si="8"/>
        <v>2919</v>
      </c>
      <c r="I221" s="137" t="s">
        <v>2743</v>
      </c>
      <c r="J221" s="137" t="s">
        <v>229</v>
      </c>
      <c r="K221" s="138" t="s">
        <v>3</v>
      </c>
      <c r="L221" s="138">
        <v>8531900000</v>
      </c>
      <c r="M221" s="137" t="s">
        <v>666</v>
      </c>
      <c r="N221" s="138">
        <v>46</v>
      </c>
      <c r="O221" s="138" t="s">
        <v>1219</v>
      </c>
      <c r="P221" s="158"/>
      <c r="Q221" s="137"/>
      <c r="R221" s="209"/>
      <c r="S221" s="160">
        <v>8717332036486</v>
      </c>
    </row>
    <row r="222" spans="1:19" x14ac:dyDescent="0.2">
      <c r="A222" s="434"/>
      <c r="B222" s="132" t="s">
        <v>1674</v>
      </c>
      <c r="C222" s="133" t="s">
        <v>455</v>
      </c>
      <c r="D222" s="134">
        <v>4998143401</v>
      </c>
      <c r="E222" s="135" t="s">
        <v>1675</v>
      </c>
      <c r="F222" s="427" t="s">
        <v>682</v>
      </c>
      <c r="G222" s="308">
        <v>1006.22</v>
      </c>
      <c r="H222" s="308">
        <f t="shared" si="8"/>
        <v>4733</v>
      </c>
      <c r="I222" s="137" t="s">
        <v>2743</v>
      </c>
      <c r="J222" s="137" t="s">
        <v>229</v>
      </c>
      <c r="K222" s="138" t="s">
        <v>3</v>
      </c>
      <c r="L222" s="138">
        <v>8531900000</v>
      </c>
      <c r="M222" s="137" t="s">
        <v>666</v>
      </c>
      <c r="N222" s="138">
        <v>35</v>
      </c>
      <c r="O222" s="138" t="s">
        <v>1676</v>
      </c>
      <c r="P222" s="158"/>
      <c r="Q222" s="137"/>
      <c r="R222" s="209"/>
      <c r="S222" s="160">
        <v>8717332036493</v>
      </c>
    </row>
    <row r="223" spans="1:19" x14ac:dyDescent="0.2">
      <c r="A223" s="434"/>
      <c r="B223" s="132" t="s">
        <v>1677</v>
      </c>
      <c r="C223" s="133" t="s">
        <v>457</v>
      </c>
      <c r="D223" s="134" t="s">
        <v>653</v>
      </c>
      <c r="E223" s="135" t="s">
        <v>1678</v>
      </c>
      <c r="F223" s="427" t="s">
        <v>682</v>
      </c>
      <c r="G223" s="308">
        <v>2704.22</v>
      </c>
      <c r="H223" s="308">
        <f t="shared" si="8"/>
        <v>12721</v>
      </c>
      <c r="I223" s="137" t="s">
        <v>2743</v>
      </c>
      <c r="J223" s="137" t="s">
        <v>229</v>
      </c>
      <c r="K223" s="137" t="s">
        <v>3</v>
      </c>
      <c r="L223" s="138">
        <v>8531900000</v>
      </c>
      <c r="M223" s="137" t="s">
        <v>666</v>
      </c>
      <c r="N223" s="138">
        <v>18</v>
      </c>
      <c r="O223" s="138" t="s">
        <v>1679</v>
      </c>
      <c r="P223" s="158"/>
      <c r="Q223" s="137"/>
      <c r="R223" s="209"/>
      <c r="S223" s="160">
        <v>8717332036509</v>
      </c>
    </row>
    <row r="224" spans="1:19" x14ac:dyDescent="0.2">
      <c r="A224" s="434"/>
      <c r="B224" s="147" t="s">
        <v>1680</v>
      </c>
      <c r="C224" s="148"/>
      <c r="D224" s="149" t="s">
        <v>1160</v>
      </c>
      <c r="E224" s="148"/>
      <c r="F224" s="150"/>
      <c r="G224" s="314"/>
      <c r="H224" s="314"/>
      <c r="I224" s="151" t="s">
        <v>1160</v>
      </c>
      <c r="J224" s="151"/>
      <c r="K224" s="151"/>
      <c r="L224" s="151"/>
      <c r="M224" s="151"/>
      <c r="N224" s="151" t="s">
        <v>1160</v>
      </c>
      <c r="O224" s="151" t="s">
        <v>1160</v>
      </c>
      <c r="P224" s="257"/>
      <c r="Q224" s="151"/>
      <c r="R224" s="151"/>
      <c r="S224" s="280"/>
    </row>
    <row r="225" spans="1:19" x14ac:dyDescent="0.2">
      <c r="A225" s="434"/>
      <c r="B225" s="132" t="s">
        <v>1681</v>
      </c>
      <c r="C225" s="132" t="s">
        <v>854</v>
      </c>
      <c r="D225" s="218" t="s">
        <v>861</v>
      </c>
      <c r="E225" s="157" t="s">
        <v>1682</v>
      </c>
      <c r="F225" s="427" t="s">
        <v>682</v>
      </c>
      <c r="G225" s="308">
        <v>1569.58</v>
      </c>
      <c r="H225" s="308">
        <f t="shared" si="8"/>
        <v>7383</v>
      </c>
      <c r="I225" s="125" t="s">
        <v>2718</v>
      </c>
      <c r="J225" s="137" t="s">
        <v>229</v>
      </c>
      <c r="K225" s="137" t="s">
        <v>3</v>
      </c>
      <c r="L225" s="138">
        <v>8536501999</v>
      </c>
      <c r="M225" s="137" t="s">
        <v>666</v>
      </c>
      <c r="N225" s="138">
        <v>2</v>
      </c>
      <c r="O225" s="138" t="s">
        <v>1684</v>
      </c>
      <c r="P225" s="158"/>
      <c r="Q225" s="137"/>
      <c r="R225" s="209"/>
      <c r="S225" s="160">
        <v>8717332485130</v>
      </c>
    </row>
    <row r="226" spans="1:19" x14ac:dyDescent="0.2">
      <c r="A226" s="434"/>
      <c r="B226" s="132" t="s">
        <v>1685</v>
      </c>
      <c r="C226" s="132" t="s">
        <v>855</v>
      </c>
      <c r="D226" s="218" t="s">
        <v>862</v>
      </c>
      <c r="E226" s="157" t="s">
        <v>1686</v>
      </c>
      <c r="F226" s="427" t="s">
        <v>682</v>
      </c>
      <c r="G226" s="308">
        <v>2065.86</v>
      </c>
      <c r="H226" s="308">
        <f t="shared" si="8"/>
        <v>9718</v>
      </c>
      <c r="I226" s="125" t="s">
        <v>2718</v>
      </c>
      <c r="J226" s="137" t="s">
        <v>229</v>
      </c>
      <c r="K226" s="137" t="s">
        <v>229</v>
      </c>
      <c r="L226" s="138">
        <v>8536501999</v>
      </c>
      <c r="M226" s="137" t="s">
        <v>666</v>
      </c>
      <c r="N226" s="138">
        <v>0</v>
      </c>
      <c r="O226" s="138" t="s">
        <v>1636</v>
      </c>
      <c r="P226" s="158"/>
      <c r="Q226" s="137"/>
      <c r="R226" s="209"/>
      <c r="S226" s="160">
        <v>8717332485147</v>
      </c>
    </row>
    <row r="227" spans="1:19" x14ac:dyDescent="0.2">
      <c r="A227" s="434"/>
      <c r="B227" s="132" t="s">
        <v>1687</v>
      </c>
      <c r="C227" s="132" t="s">
        <v>856</v>
      </c>
      <c r="D227" s="218" t="s">
        <v>863</v>
      </c>
      <c r="E227" s="157" t="s">
        <v>1688</v>
      </c>
      <c r="F227" s="427" t="s">
        <v>682</v>
      </c>
      <c r="G227" s="308">
        <v>2054.13</v>
      </c>
      <c r="H227" s="308">
        <f t="shared" si="8"/>
        <v>9663</v>
      </c>
      <c r="I227" s="125" t="s">
        <v>2718</v>
      </c>
      <c r="J227" s="137" t="s">
        <v>229</v>
      </c>
      <c r="K227" s="137" t="s">
        <v>3</v>
      </c>
      <c r="L227" s="138">
        <v>8536501999</v>
      </c>
      <c r="M227" s="137" t="s">
        <v>666</v>
      </c>
      <c r="N227" s="138">
        <v>6</v>
      </c>
      <c r="O227" s="138" t="s">
        <v>1689</v>
      </c>
      <c r="P227" s="158"/>
      <c r="Q227" s="137"/>
      <c r="R227" s="209"/>
      <c r="S227" s="160">
        <v>8717332485154</v>
      </c>
    </row>
    <row r="228" spans="1:19" x14ac:dyDescent="0.2">
      <c r="A228" s="434"/>
      <c r="B228" s="132" t="s">
        <v>1690</v>
      </c>
      <c r="C228" s="132" t="s">
        <v>857</v>
      </c>
      <c r="D228" s="218" t="s">
        <v>864</v>
      </c>
      <c r="E228" s="157" t="s">
        <v>1691</v>
      </c>
      <c r="F228" s="427" t="s">
        <v>682</v>
      </c>
      <c r="G228" s="308">
        <v>2054.13</v>
      </c>
      <c r="H228" s="308">
        <f t="shared" si="8"/>
        <v>9663</v>
      </c>
      <c r="I228" s="125" t="s">
        <v>2718</v>
      </c>
      <c r="J228" s="137" t="s">
        <v>229</v>
      </c>
      <c r="K228" s="137" t="s">
        <v>3</v>
      </c>
      <c r="L228" s="138">
        <v>8536501999</v>
      </c>
      <c r="M228" s="137" t="s">
        <v>666</v>
      </c>
      <c r="N228" s="138">
        <v>8</v>
      </c>
      <c r="O228" s="138" t="s">
        <v>1692</v>
      </c>
      <c r="P228" s="158"/>
      <c r="Q228" s="137"/>
      <c r="R228" s="209"/>
      <c r="S228" s="160">
        <v>8717332485161</v>
      </c>
    </row>
    <row r="229" spans="1:19" x14ac:dyDescent="0.2">
      <c r="A229" s="434"/>
      <c r="B229" s="132" t="s">
        <v>1693</v>
      </c>
      <c r="C229" s="132" t="s">
        <v>858</v>
      </c>
      <c r="D229" s="218" t="s">
        <v>865</v>
      </c>
      <c r="E229" s="157" t="s">
        <v>1694</v>
      </c>
      <c r="F229" s="427" t="s">
        <v>682</v>
      </c>
      <c r="G229" s="308">
        <v>196.69</v>
      </c>
      <c r="H229" s="308">
        <f t="shared" si="8"/>
        <v>925</v>
      </c>
      <c r="I229" s="137" t="s">
        <v>2743</v>
      </c>
      <c r="J229" s="137" t="s">
        <v>229</v>
      </c>
      <c r="K229" s="137" t="s">
        <v>3</v>
      </c>
      <c r="L229" s="138">
        <v>8531900000</v>
      </c>
      <c r="M229" s="137" t="s">
        <v>666</v>
      </c>
      <c r="N229" s="138">
        <v>0</v>
      </c>
      <c r="O229" s="138" t="s">
        <v>1695</v>
      </c>
      <c r="P229" s="158"/>
      <c r="Q229" s="137"/>
      <c r="R229" s="209"/>
      <c r="S229" s="160">
        <v>8717332485178</v>
      </c>
    </row>
    <row r="230" spans="1:19" x14ac:dyDescent="0.2">
      <c r="A230" s="434"/>
      <c r="B230" s="132" t="s">
        <v>1696</v>
      </c>
      <c r="C230" s="132" t="s">
        <v>859</v>
      </c>
      <c r="D230" s="218" t="s">
        <v>866</v>
      </c>
      <c r="E230" s="157" t="s">
        <v>1697</v>
      </c>
      <c r="F230" s="427" t="s">
        <v>682</v>
      </c>
      <c r="G230" s="308">
        <v>369.92</v>
      </c>
      <c r="H230" s="308">
        <f t="shared" si="8"/>
        <v>1740</v>
      </c>
      <c r="I230" s="137" t="s">
        <v>2743</v>
      </c>
      <c r="J230" s="137" t="s">
        <v>229</v>
      </c>
      <c r="K230" s="137" t="s">
        <v>229</v>
      </c>
      <c r="L230" s="138">
        <v>8536490099</v>
      </c>
      <c r="M230" s="137" t="s">
        <v>666</v>
      </c>
      <c r="N230" s="138">
        <v>0</v>
      </c>
      <c r="O230" s="138" t="s">
        <v>1219</v>
      </c>
      <c r="P230" s="158"/>
      <c r="Q230" s="137"/>
      <c r="R230" s="209"/>
      <c r="S230" s="160">
        <v>8717332485185</v>
      </c>
    </row>
    <row r="231" spans="1:19" x14ac:dyDescent="0.2">
      <c r="A231" s="434"/>
      <c r="B231" s="132" t="s">
        <v>1698</v>
      </c>
      <c r="C231" s="132" t="s">
        <v>860</v>
      </c>
      <c r="D231" s="218" t="s">
        <v>867</v>
      </c>
      <c r="E231" s="157" t="s">
        <v>1699</v>
      </c>
      <c r="F231" s="427" t="s">
        <v>682</v>
      </c>
      <c r="G231" s="308">
        <v>45.6</v>
      </c>
      <c r="H231" s="308">
        <f t="shared" si="8"/>
        <v>215</v>
      </c>
      <c r="I231" s="137" t="s">
        <v>2743</v>
      </c>
      <c r="J231" s="137" t="s">
        <v>229</v>
      </c>
      <c r="K231" s="137" t="s">
        <v>229</v>
      </c>
      <c r="L231" s="138">
        <v>7326909890</v>
      </c>
      <c r="M231" s="137" t="s">
        <v>666</v>
      </c>
      <c r="N231" s="138">
        <v>0</v>
      </c>
      <c r="O231" s="138" t="s">
        <v>1700</v>
      </c>
      <c r="P231" s="158"/>
      <c r="Q231" s="137"/>
      <c r="R231" s="209"/>
      <c r="S231" s="160">
        <v>8717332485192</v>
      </c>
    </row>
    <row r="232" spans="1:19" x14ac:dyDescent="0.2">
      <c r="A232" s="434"/>
      <c r="B232" s="147" t="s">
        <v>1701</v>
      </c>
      <c r="C232" s="148"/>
      <c r="D232" s="149" t="s">
        <v>1160</v>
      </c>
      <c r="E232" s="148"/>
      <c r="F232" s="150"/>
      <c r="G232" s="314"/>
      <c r="H232" s="314"/>
      <c r="I232" s="151" t="s">
        <v>1160</v>
      </c>
      <c r="J232" s="151"/>
      <c r="K232" s="151"/>
      <c r="L232" s="151"/>
      <c r="M232" s="151"/>
      <c r="N232" s="151" t="s">
        <v>1160</v>
      </c>
      <c r="O232" s="151" t="s">
        <v>1160</v>
      </c>
      <c r="P232" s="257"/>
      <c r="Q232" s="151"/>
      <c r="R232" s="151"/>
      <c r="S232" s="280"/>
    </row>
    <row r="233" spans="1:19" x14ac:dyDescent="0.2">
      <c r="A233" s="434"/>
      <c r="B233" s="132" t="s">
        <v>1702</v>
      </c>
      <c r="C233" s="133" t="s">
        <v>461</v>
      </c>
      <c r="D233" s="134" t="s">
        <v>460</v>
      </c>
      <c r="E233" s="135" t="s">
        <v>1703</v>
      </c>
      <c r="F233" s="427" t="s">
        <v>682</v>
      </c>
      <c r="G233" s="308">
        <v>118.6</v>
      </c>
      <c r="H233" s="308">
        <f t="shared" si="8"/>
        <v>558</v>
      </c>
      <c r="I233" s="137" t="s">
        <v>2743</v>
      </c>
      <c r="J233" s="137" t="s">
        <v>229</v>
      </c>
      <c r="K233" s="137" t="s">
        <v>3</v>
      </c>
      <c r="L233" s="138">
        <v>7326909890</v>
      </c>
      <c r="M233" s="137" t="s">
        <v>666</v>
      </c>
      <c r="N233" s="138">
        <v>2</v>
      </c>
      <c r="O233" s="138" t="s">
        <v>1704</v>
      </c>
      <c r="P233" s="158"/>
      <c r="Q233" s="137" t="s">
        <v>600</v>
      </c>
      <c r="R233" s="209"/>
      <c r="S233" s="160">
        <v>8717332036516</v>
      </c>
    </row>
    <row r="234" spans="1:19" x14ac:dyDescent="0.2">
      <c r="A234" s="434"/>
      <c r="B234" s="132" t="s">
        <v>1705</v>
      </c>
      <c r="C234" s="133" t="s">
        <v>464</v>
      </c>
      <c r="D234" s="134" t="s">
        <v>463</v>
      </c>
      <c r="E234" s="135" t="s">
        <v>1706</v>
      </c>
      <c r="F234" s="427" t="s">
        <v>682</v>
      </c>
      <c r="G234" s="308">
        <v>2.12</v>
      </c>
      <c r="H234" s="308">
        <f t="shared" si="8"/>
        <v>10</v>
      </c>
      <c r="I234" s="137" t="s">
        <v>2743</v>
      </c>
      <c r="J234" s="137" t="s">
        <v>229</v>
      </c>
      <c r="K234" s="137" t="s">
        <v>3</v>
      </c>
      <c r="L234" s="138">
        <v>3926909790</v>
      </c>
      <c r="M234" s="137" t="s">
        <v>666</v>
      </c>
      <c r="N234" s="138">
        <v>750</v>
      </c>
      <c r="O234" s="138" t="s">
        <v>1340</v>
      </c>
      <c r="P234" s="210" t="s">
        <v>2644</v>
      </c>
      <c r="Q234" s="137" t="s">
        <v>600</v>
      </c>
      <c r="R234" s="209"/>
      <c r="S234" s="160">
        <v>8717332036530</v>
      </c>
    </row>
    <row r="235" spans="1:19" x14ac:dyDescent="0.2">
      <c r="A235" s="434"/>
      <c r="B235" s="132" t="s">
        <v>1707</v>
      </c>
      <c r="C235" s="133" t="s">
        <v>467</v>
      </c>
      <c r="D235" s="134" t="s">
        <v>466</v>
      </c>
      <c r="E235" s="135" t="s">
        <v>1708</v>
      </c>
      <c r="F235" s="427" t="s">
        <v>682</v>
      </c>
      <c r="G235" s="308">
        <v>2.12</v>
      </c>
      <c r="H235" s="308">
        <f t="shared" si="8"/>
        <v>10</v>
      </c>
      <c r="I235" s="137" t="s">
        <v>2743</v>
      </c>
      <c r="J235" s="137" t="s">
        <v>229</v>
      </c>
      <c r="K235" s="137" t="s">
        <v>3</v>
      </c>
      <c r="L235" s="138">
        <v>3926909790</v>
      </c>
      <c r="M235" s="137" t="s">
        <v>666</v>
      </c>
      <c r="N235" s="138">
        <v>154</v>
      </c>
      <c r="O235" s="138" t="s">
        <v>1465</v>
      </c>
      <c r="P235" s="210" t="s">
        <v>2644</v>
      </c>
      <c r="Q235" s="137" t="s">
        <v>600</v>
      </c>
      <c r="R235" s="209"/>
      <c r="S235" s="160">
        <v>8717332036547</v>
      </c>
    </row>
    <row r="236" spans="1:19" x14ac:dyDescent="0.2">
      <c r="A236" s="434"/>
      <c r="B236" s="132" t="s">
        <v>1709</v>
      </c>
      <c r="C236" s="133" t="s">
        <v>469</v>
      </c>
      <c r="D236" s="134" t="s">
        <v>468</v>
      </c>
      <c r="E236" s="135" t="s">
        <v>1710</v>
      </c>
      <c r="F236" s="427" t="s">
        <v>682</v>
      </c>
      <c r="G236" s="308">
        <v>2.12</v>
      </c>
      <c r="H236" s="308">
        <f t="shared" si="8"/>
        <v>10</v>
      </c>
      <c r="I236" s="137" t="s">
        <v>2743</v>
      </c>
      <c r="J236" s="137" t="s">
        <v>229</v>
      </c>
      <c r="K236" s="137" t="s">
        <v>3</v>
      </c>
      <c r="L236" s="138">
        <v>3926909790</v>
      </c>
      <c r="M236" s="137" t="s">
        <v>666</v>
      </c>
      <c r="N236" s="138">
        <v>150</v>
      </c>
      <c r="O236" s="138" t="s">
        <v>1439</v>
      </c>
      <c r="P236" s="210" t="s">
        <v>2644</v>
      </c>
      <c r="Q236" s="137" t="s">
        <v>600</v>
      </c>
      <c r="R236" s="209"/>
      <c r="S236" s="160">
        <v>8717332036554</v>
      </c>
    </row>
    <row r="237" spans="1:19" x14ac:dyDescent="0.2">
      <c r="A237" s="434"/>
      <c r="B237" s="132" t="s">
        <v>1711</v>
      </c>
      <c r="C237" s="133" t="s">
        <v>471</v>
      </c>
      <c r="D237" s="134" t="s">
        <v>470</v>
      </c>
      <c r="E237" s="135" t="s">
        <v>1712</v>
      </c>
      <c r="F237" s="427" t="s">
        <v>682</v>
      </c>
      <c r="G237" s="308">
        <v>2.12</v>
      </c>
      <c r="H237" s="308">
        <f t="shared" si="8"/>
        <v>10</v>
      </c>
      <c r="I237" s="137" t="s">
        <v>2743</v>
      </c>
      <c r="J237" s="137" t="s">
        <v>229</v>
      </c>
      <c r="K237" s="137" t="s">
        <v>3</v>
      </c>
      <c r="L237" s="138">
        <v>3926909790</v>
      </c>
      <c r="M237" s="137" t="s">
        <v>666</v>
      </c>
      <c r="N237" s="138">
        <v>136</v>
      </c>
      <c r="O237" s="138" t="s">
        <v>1340</v>
      </c>
      <c r="P237" s="210" t="s">
        <v>2644</v>
      </c>
      <c r="Q237" s="137" t="s">
        <v>600</v>
      </c>
      <c r="R237" s="209"/>
      <c r="S237" s="160">
        <v>8717332036561</v>
      </c>
    </row>
    <row r="238" spans="1:19" x14ac:dyDescent="0.2">
      <c r="A238" s="434"/>
      <c r="B238" s="132" t="s">
        <v>1713</v>
      </c>
      <c r="C238" s="133" t="s">
        <v>473</v>
      </c>
      <c r="D238" s="134" t="s">
        <v>472</v>
      </c>
      <c r="E238" s="135" t="s">
        <v>1714</v>
      </c>
      <c r="F238" s="427" t="s">
        <v>682</v>
      </c>
      <c r="G238" s="308">
        <v>2.12</v>
      </c>
      <c r="H238" s="308">
        <f t="shared" si="8"/>
        <v>10</v>
      </c>
      <c r="I238" s="137" t="s">
        <v>2743</v>
      </c>
      <c r="J238" s="137" t="s">
        <v>229</v>
      </c>
      <c r="K238" s="137" t="s">
        <v>3</v>
      </c>
      <c r="L238" s="138">
        <v>3926909790</v>
      </c>
      <c r="M238" s="137" t="s">
        <v>666</v>
      </c>
      <c r="N238" s="138">
        <v>125</v>
      </c>
      <c r="O238" s="138" t="s">
        <v>1715</v>
      </c>
      <c r="P238" s="210" t="s">
        <v>2644</v>
      </c>
      <c r="Q238" s="137" t="s">
        <v>600</v>
      </c>
      <c r="R238" s="209"/>
      <c r="S238" s="160">
        <v>8717332036578</v>
      </c>
    </row>
    <row r="239" spans="1:19" x14ac:dyDescent="0.2">
      <c r="A239" s="434"/>
      <c r="B239" s="132" t="s">
        <v>1716</v>
      </c>
      <c r="C239" s="133" t="s">
        <v>475</v>
      </c>
      <c r="D239" s="134" t="s">
        <v>474</v>
      </c>
      <c r="E239" s="135" t="s">
        <v>1717</v>
      </c>
      <c r="F239" s="427" t="s">
        <v>682</v>
      </c>
      <c r="G239" s="308">
        <v>2.12</v>
      </c>
      <c r="H239" s="308">
        <f t="shared" si="8"/>
        <v>10</v>
      </c>
      <c r="I239" s="137" t="s">
        <v>2743</v>
      </c>
      <c r="J239" s="137" t="s">
        <v>229</v>
      </c>
      <c r="K239" s="137" t="s">
        <v>3</v>
      </c>
      <c r="L239" s="138">
        <v>3926909790</v>
      </c>
      <c r="M239" s="137" t="s">
        <v>666</v>
      </c>
      <c r="N239" s="138">
        <v>122</v>
      </c>
      <c r="O239" s="138" t="s">
        <v>1423</v>
      </c>
      <c r="P239" s="210" t="s">
        <v>2644</v>
      </c>
      <c r="Q239" s="137" t="s">
        <v>600</v>
      </c>
      <c r="R239" s="209"/>
      <c r="S239" s="160">
        <v>8717332036585</v>
      </c>
    </row>
    <row r="240" spans="1:19" x14ac:dyDescent="0.2">
      <c r="A240" s="434"/>
      <c r="B240" s="132" t="s">
        <v>1718</v>
      </c>
      <c r="C240" s="133" t="s">
        <v>477</v>
      </c>
      <c r="D240" s="134" t="s">
        <v>476</v>
      </c>
      <c r="E240" s="135" t="s">
        <v>1719</v>
      </c>
      <c r="F240" s="427" t="s">
        <v>682</v>
      </c>
      <c r="G240" s="308">
        <v>2.12</v>
      </c>
      <c r="H240" s="308">
        <f t="shared" si="8"/>
        <v>10</v>
      </c>
      <c r="I240" s="137" t="s">
        <v>2743</v>
      </c>
      <c r="J240" s="137" t="s">
        <v>229</v>
      </c>
      <c r="K240" s="137" t="s">
        <v>3</v>
      </c>
      <c r="L240" s="138">
        <v>3926909790</v>
      </c>
      <c r="M240" s="137" t="s">
        <v>666</v>
      </c>
      <c r="N240" s="138">
        <v>132</v>
      </c>
      <c r="O240" s="138" t="s">
        <v>1340</v>
      </c>
      <c r="P240" s="210" t="s">
        <v>2644</v>
      </c>
      <c r="Q240" s="137" t="s">
        <v>600</v>
      </c>
      <c r="R240" s="209"/>
      <c r="S240" s="160">
        <v>8717332036592</v>
      </c>
    </row>
    <row r="241" spans="1:19" x14ac:dyDescent="0.2">
      <c r="A241" s="434"/>
      <c r="B241" s="132" t="s">
        <v>1720</v>
      </c>
      <c r="C241" s="133" t="s">
        <v>479</v>
      </c>
      <c r="D241" s="134" t="s">
        <v>478</v>
      </c>
      <c r="E241" s="135" t="s">
        <v>1721</v>
      </c>
      <c r="F241" s="427" t="s">
        <v>682</v>
      </c>
      <c r="G241" s="308">
        <v>2.12</v>
      </c>
      <c r="H241" s="308">
        <f t="shared" si="8"/>
        <v>10</v>
      </c>
      <c r="I241" s="137" t="s">
        <v>2743</v>
      </c>
      <c r="J241" s="137" t="s">
        <v>229</v>
      </c>
      <c r="K241" s="137" t="s">
        <v>3</v>
      </c>
      <c r="L241" s="138">
        <v>3926909790</v>
      </c>
      <c r="M241" s="137" t="s">
        <v>666</v>
      </c>
      <c r="N241" s="138">
        <v>95</v>
      </c>
      <c r="O241" s="138" t="s">
        <v>1722</v>
      </c>
      <c r="P241" s="210" t="s">
        <v>2644</v>
      </c>
      <c r="Q241" s="137" t="s">
        <v>600</v>
      </c>
      <c r="R241" s="209"/>
      <c r="S241" s="160">
        <v>8717332036608</v>
      </c>
    </row>
    <row r="242" spans="1:19" x14ac:dyDescent="0.2">
      <c r="A242" s="434"/>
      <c r="B242" s="132" t="s">
        <v>1723</v>
      </c>
      <c r="C242" s="133" t="s">
        <v>481</v>
      </c>
      <c r="D242" s="134" t="s">
        <v>480</v>
      </c>
      <c r="E242" s="135" t="s">
        <v>1724</v>
      </c>
      <c r="F242" s="427" t="s">
        <v>682</v>
      </c>
      <c r="G242" s="308">
        <v>2.12</v>
      </c>
      <c r="H242" s="308">
        <f t="shared" si="8"/>
        <v>10</v>
      </c>
      <c r="I242" s="137" t="s">
        <v>2743</v>
      </c>
      <c r="J242" s="137" t="s">
        <v>229</v>
      </c>
      <c r="K242" s="137" t="s">
        <v>3</v>
      </c>
      <c r="L242" s="138">
        <v>3926909790</v>
      </c>
      <c r="M242" s="137" t="s">
        <v>666</v>
      </c>
      <c r="N242" s="138">
        <v>126</v>
      </c>
      <c r="O242" s="138" t="s">
        <v>1465</v>
      </c>
      <c r="P242" s="210" t="s">
        <v>2644</v>
      </c>
      <c r="Q242" s="137" t="s">
        <v>600</v>
      </c>
      <c r="R242" s="209"/>
      <c r="S242" s="160">
        <v>8717332036615</v>
      </c>
    </row>
    <row r="243" spans="1:19" x14ac:dyDescent="0.2">
      <c r="A243" s="434"/>
      <c r="B243" s="132" t="s">
        <v>1725</v>
      </c>
      <c r="C243" s="133" t="s">
        <v>483</v>
      </c>
      <c r="D243" s="134" t="s">
        <v>482</v>
      </c>
      <c r="E243" s="135" t="s">
        <v>1726</v>
      </c>
      <c r="F243" s="427" t="s">
        <v>682</v>
      </c>
      <c r="G243" s="308">
        <v>2.12</v>
      </c>
      <c r="H243" s="308">
        <f t="shared" si="8"/>
        <v>10</v>
      </c>
      <c r="I243" s="137" t="s">
        <v>2743</v>
      </c>
      <c r="J243" s="137" t="s">
        <v>229</v>
      </c>
      <c r="K243" s="137" t="s">
        <v>3</v>
      </c>
      <c r="L243" s="138">
        <v>3926909790</v>
      </c>
      <c r="M243" s="137" t="s">
        <v>666</v>
      </c>
      <c r="N243" s="138">
        <v>50</v>
      </c>
      <c r="O243" s="138" t="s">
        <v>1465</v>
      </c>
      <c r="P243" s="210" t="s">
        <v>2644</v>
      </c>
      <c r="Q243" s="137" t="s">
        <v>600</v>
      </c>
      <c r="R243" s="209"/>
      <c r="S243" s="160">
        <v>8717332036622</v>
      </c>
    </row>
    <row r="244" spans="1:19" x14ac:dyDescent="0.2">
      <c r="A244" s="434"/>
      <c r="B244" s="132" t="s">
        <v>1727</v>
      </c>
      <c r="C244" s="133" t="s">
        <v>485</v>
      </c>
      <c r="D244" s="134" t="s">
        <v>484</v>
      </c>
      <c r="E244" s="135" t="s">
        <v>1728</v>
      </c>
      <c r="F244" s="427" t="s">
        <v>682</v>
      </c>
      <c r="G244" s="308">
        <v>2.12</v>
      </c>
      <c r="H244" s="308">
        <f t="shared" si="8"/>
        <v>10</v>
      </c>
      <c r="I244" s="137" t="s">
        <v>2743</v>
      </c>
      <c r="J244" s="137" t="s">
        <v>229</v>
      </c>
      <c r="K244" s="137" t="s">
        <v>3</v>
      </c>
      <c r="L244" s="138">
        <v>3926909790</v>
      </c>
      <c r="M244" s="137" t="s">
        <v>666</v>
      </c>
      <c r="N244" s="138">
        <v>52</v>
      </c>
      <c r="O244" s="138" t="s">
        <v>1465</v>
      </c>
      <c r="P244" s="210" t="s">
        <v>2644</v>
      </c>
      <c r="Q244" s="137" t="s">
        <v>600</v>
      </c>
      <c r="R244" s="209"/>
      <c r="S244" s="160">
        <v>8717332036639</v>
      </c>
    </row>
    <row r="245" spans="1:19" s="323" customFormat="1" x14ac:dyDescent="0.2">
      <c r="A245" s="434"/>
      <c r="B245" s="132" t="s">
        <v>1729</v>
      </c>
      <c r="C245" s="133" t="s">
        <v>487</v>
      </c>
      <c r="D245" s="134" t="s">
        <v>486</v>
      </c>
      <c r="E245" s="135" t="s">
        <v>1730</v>
      </c>
      <c r="F245" s="427" t="s">
        <v>682</v>
      </c>
      <c r="G245" s="308">
        <v>2.12</v>
      </c>
      <c r="H245" s="308">
        <f t="shared" si="8"/>
        <v>10</v>
      </c>
      <c r="I245" s="137" t="s">
        <v>2743</v>
      </c>
      <c r="J245" s="137" t="s">
        <v>229</v>
      </c>
      <c r="K245" s="137" t="s">
        <v>3</v>
      </c>
      <c r="L245" s="138">
        <v>3926909790</v>
      </c>
      <c r="M245" s="137" t="s">
        <v>666</v>
      </c>
      <c r="N245" s="138">
        <v>37</v>
      </c>
      <c r="O245" s="138" t="s">
        <v>1465</v>
      </c>
      <c r="P245" s="210" t="s">
        <v>2644</v>
      </c>
      <c r="Q245" s="137" t="s">
        <v>600</v>
      </c>
      <c r="R245" s="209"/>
      <c r="S245" s="160">
        <v>8717332036646</v>
      </c>
    </row>
    <row r="246" spans="1:19" x14ac:dyDescent="0.2">
      <c r="A246" s="434"/>
      <c r="B246" s="132" t="s">
        <v>1731</v>
      </c>
      <c r="C246" s="133" t="s">
        <v>489</v>
      </c>
      <c r="D246" s="134" t="s">
        <v>488</v>
      </c>
      <c r="E246" s="135" t="s">
        <v>1732</v>
      </c>
      <c r="F246" s="427" t="s">
        <v>682</v>
      </c>
      <c r="G246" s="308">
        <v>2.12</v>
      </c>
      <c r="H246" s="308">
        <f t="shared" si="8"/>
        <v>10</v>
      </c>
      <c r="I246" s="137" t="s">
        <v>2743</v>
      </c>
      <c r="J246" s="137" t="s">
        <v>229</v>
      </c>
      <c r="K246" s="137" t="s">
        <v>3</v>
      </c>
      <c r="L246" s="138">
        <v>3926909790</v>
      </c>
      <c r="M246" s="137" t="s">
        <v>666</v>
      </c>
      <c r="N246" s="138">
        <v>53</v>
      </c>
      <c r="O246" s="138" t="s">
        <v>1733</v>
      </c>
      <c r="P246" s="210" t="s">
        <v>2644</v>
      </c>
      <c r="Q246" s="137" t="s">
        <v>600</v>
      </c>
      <c r="R246" s="209"/>
      <c r="S246" s="160">
        <v>8717332036653</v>
      </c>
    </row>
    <row r="247" spans="1:19" x14ac:dyDescent="0.2">
      <c r="A247" s="434"/>
      <c r="B247" s="132" t="s">
        <v>1734</v>
      </c>
      <c r="C247" s="133" t="s">
        <v>491</v>
      </c>
      <c r="D247" s="134" t="s">
        <v>490</v>
      </c>
      <c r="E247" s="135" t="s">
        <v>1735</v>
      </c>
      <c r="F247" s="427" t="s">
        <v>682</v>
      </c>
      <c r="G247" s="308">
        <v>2.12</v>
      </c>
      <c r="H247" s="308">
        <f t="shared" si="8"/>
        <v>10</v>
      </c>
      <c r="I247" s="137" t="s">
        <v>2743</v>
      </c>
      <c r="J247" s="137" t="s">
        <v>229</v>
      </c>
      <c r="K247" s="137" t="s">
        <v>3</v>
      </c>
      <c r="L247" s="138">
        <v>3926909790</v>
      </c>
      <c r="M247" s="137" t="s">
        <v>666</v>
      </c>
      <c r="N247" s="138">
        <v>30</v>
      </c>
      <c r="O247" s="138" t="s">
        <v>1736</v>
      </c>
      <c r="P247" s="210" t="s">
        <v>2644</v>
      </c>
      <c r="Q247" s="137" t="s">
        <v>600</v>
      </c>
      <c r="R247" s="209"/>
      <c r="S247" s="160">
        <v>8717332036660</v>
      </c>
    </row>
    <row r="248" spans="1:19" x14ac:dyDescent="0.2">
      <c r="A248" s="434"/>
      <c r="B248" s="132" t="s">
        <v>1737</v>
      </c>
      <c r="C248" s="133" t="s">
        <v>493</v>
      </c>
      <c r="D248" s="134" t="s">
        <v>492</v>
      </c>
      <c r="E248" s="135" t="s">
        <v>1738</v>
      </c>
      <c r="F248" s="427" t="s">
        <v>682</v>
      </c>
      <c r="G248" s="308">
        <v>2.12</v>
      </c>
      <c r="H248" s="308">
        <f t="shared" si="8"/>
        <v>10</v>
      </c>
      <c r="I248" s="137" t="s">
        <v>2743</v>
      </c>
      <c r="J248" s="137" t="s">
        <v>229</v>
      </c>
      <c r="K248" s="137" t="s">
        <v>3</v>
      </c>
      <c r="L248" s="138">
        <v>3926909790</v>
      </c>
      <c r="M248" s="137" t="s">
        <v>666</v>
      </c>
      <c r="N248" s="138">
        <v>45</v>
      </c>
      <c r="O248" s="138" t="s">
        <v>1739</v>
      </c>
      <c r="P248" s="210" t="s">
        <v>2644</v>
      </c>
      <c r="Q248" s="137" t="s">
        <v>600</v>
      </c>
      <c r="R248" s="209"/>
      <c r="S248" s="160">
        <v>8717332036677</v>
      </c>
    </row>
    <row r="249" spans="1:19" x14ac:dyDescent="0.2">
      <c r="A249" s="434"/>
      <c r="B249" s="132" t="s">
        <v>1740</v>
      </c>
      <c r="C249" s="133" t="s">
        <v>495</v>
      </c>
      <c r="D249" s="134" t="s">
        <v>494</v>
      </c>
      <c r="E249" s="135" t="s">
        <v>1741</v>
      </c>
      <c r="F249" s="427" t="s">
        <v>682</v>
      </c>
      <c r="G249" s="308">
        <v>2.12</v>
      </c>
      <c r="H249" s="308">
        <f t="shared" si="8"/>
        <v>10</v>
      </c>
      <c r="I249" s="137" t="s">
        <v>2743</v>
      </c>
      <c r="J249" s="137" t="s">
        <v>229</v>
      </c>
      <c r="K249" s="137" t="s">
        <v>3</v>
      </c>
      <c r="L249" s="138">
        <v>3926909790</v>
      </c>
      <c r="M249" s="137" t="s">
        <v>666</v>
      </c>
      <c r="N249" s="138">
        <v>53</v>
      </c>
      <c r="O249" s="138" t="s">
        <v>1465</v>
      </c>
      <c r="P249" s="210" t="s">
        <v>2644</v>
      </c>
      <c r="Q249" s="137" t="s">
        <v>600</v>
      </c>
      <c r="R249" s="209"/>
      <c r="S249" s="160">
        <v>8717332036684</v>
      </c>
    </row>
    <row r="250" spans="1:19" x14ac:dyDescent="0.2">
      <c r="A250" s="434"/>
      <c r="B250" s="132" t="s">
        <v>1742</v>
      </c>
      <c r="C250" s="133" t="s">
        <v>497</v>
      </c>
      <c r="D250" s="134" t="s">
        <v>496</v>
      </c>
      <c r="E250" s="135" t="s">
        <v>1743</v>
      </c>
      <c r="F250" s="427" t="s">
        <v>682</v>
      </c>
      <c r="G250" s="308">
        <v>2.12</v>
      </c>
      <c r="H250" s="308">
        <f t="shared" si="8"/>
        <v>10</v>
      </c>
      <c r="I250" s="137" t="s">
        <v>2743</v>
      </c>
      <c r="J250" s="137" t="s">
        <v>229</v>
      </c>
      <c r="K250" s="137" t="s">
        <v>3</v>
      </c>
      <c r="L250" s="138">
        <v>3926909790</v>
      </c>
      <c r="M250" s="137" t="s">
        <v>666</v>
      </c>
      <c r="N250" s="138">
        <v>35</v>
      </c>
      <c r="O250" s="138" t="s">
        <v>1465</v>
      </c>
      <c r="P250" s="210" t="s">
        <v>2644</v>
      </c>
      <c r="Q250" s="137" t="s">
        <v>600</v>
      </c>
      <c r="R250" s="209"/>
      <c r="S250" s="160">
        <v>8717332036691</v>
      </c>
    </row>
    <row r="251" spans="1:19" x14ac:dyDescent="0.2">
      <c r="A251" s="434"/>
      <c r="B251" s="132" t="s">
        <v>1744</v>
      </c>
      <c r="C251" s="133" t="s">
        <v>499</v>
      </c>
      <c r="D251" s="134" t="s">
        <v>498</v>
      </c>
      <c r="E251" s="135" t="s">
        <v>1745</v>
      </c>
      <c r="F251" s="427" t="s">
        <v>682</v>
      </c>
      <c r="G251" s="308">
        <v>2.12</v>
      </c>
      <c r="H251" s="308">
        <f t="shared" si="8"/>
        <v>10</v>
      </c>
      <c r="I251" s="137" t="s">
        <v>2743</v>
      </c>
      <c r="J251" s="137" t="s">
        <v>229</v>
      </c>
      <c r="K251" s="137" t="s">
        <v>3</v>
      </c>
      <c r="L251" s="138">
        <v>3926909790</v>
      </c>
      <c r="M251" s="137" t="s">
        <v>666</v>
      </c>
      <c r="N251" s="138">
        <v>51</v>
      </c>
      <c r="O251" s="138" t="s">
        <v>1465</v>
      </c>
      <c r="P251" s="210" t="s">
        <v>2644</v>
      </c>
      <c r="Q251" s="137" t="s">
        <v>600</v>
      </c>
      <c r="R251" s="209"/>
      <c r="S251" s="160">
        <v>8717332036707</v>
      </c>
    </row>
    <row r="252" spans="1:19" x14ac:dyDescent="0.2">
      <c r="A252" s="434"/>
      <c r="B252" s="132" t="s">
        <v>1746</v>
      </c>
      <c r="C252" s="133" t="s">
        <v>501</v>
      </c>
      <c r="D252" s="134" t="s">
        <v>500</v>
      </c>
      <c r="E252" s="135" t="s">
        <v>1747</v>
      </c>
      <c r="F252" s="427" t="s">
        <v>682</v>
      </c>
      <c r="G252" s="308">
        <v>70.290000000000006</v>
      </c>
      <c r="H252" s="308">
        <f t="shared" si="8"/>
        <v>331</v>
      </c>
      <c r="I252" s="137" t="s">
        <v>2743</v>
      </c>
      <c r="J252" s="137" t="s">
        <v>229</v>
      </c>
      <c r="K252" s="137" t="s">
        <v>3</v>
      </c>
      <c r="L252" s="138">
        <v>8531900000</v>
      </c>
      <c r="M252" s="137" t="s">
        <v>666</v>
      </c>
      <c r="N252" s="138">
        <v>4</v>
      </c>
      <c r="O252" s="138" t="s">
        <v>1748</v>
      </c>
      <c r="P252" s="158"/>
      <c r="Q252" s="137" t="s">
        <v>600</v>
      </c>
      <c r="R252" s="209"/>
      <c r="S252" s="160">
        <v>8717332036714</v>
      </c>
    </row>
    <row r="253" spans="1:19" x14ac:dyDescent="0.2">
      <c r="A253" s="434"/>
      <c r="B253" s="132" t="s">
        <v>1749</v>
      </c>
      <c r="C253" s="133" t="s">
        <v>504</v>
      </c>
      <c r="D253" s="134" t="s">
        <v>503</v>
      </c>
      <c r="E253" s="135" t="s">
        <v>1750</v>
      </c>
      <c r="F253" s="427" t="s">
        <v>682</v>
      </c>
      <c r="G253" s="308">
        <v>43.93</v>
      </c>
      <c r="H253" s="308">
        <f t="shared" si="8"/>
        <v>207</v>
      </c>
      <c r="I253" s="137" t="s">
        <v>2743</v>
      </c>
      <c r="J253" s="137" t="s">
        <v>229</v>
      </c>
      <c r="K253" s="137" t="s">
        <v>3</v>
      </c>
      <c r="L253" s="138">
        <v>3917400099</v>
      </c>
      <c r="M253" s="137" t="s">
        <v>666</v>
      </c>
      <c r="N253" s="138">
        <v>8</v>
      </c>
      <c r="O253" s="138" t="s">
        <v>1423</v>
      </c>
      <c r="P253" s="158"/>
      <c r="Q253" s="137" t="s">
        <v>600</v>
      </c>
      <c r="R253" s="209"/>
      <c r="S253" s="160">
        <v>8717332036721</v>
      </c>
    </row>
    <row r="254" spans="1:19" x14ac:dyDescent="0.2">
      <c r="A254" s="434"/>
      <c r="B254" s="132" t="s">
        <v>1751</v>
      </c>
      <c r="C254" s="133" t="s">
        <v>507</v>
      </c>
      <c r="D254" s="134" t="s">
        <v>506</v>
      </c>
      <c r="E254" s="135" t="s">
        <v>1752</v>
      </c>
      <c r="F254" s="427" t="s">
        <v>682</v>
      </c>
      <c r="G254" s="308">
        <v>944.29</v>
      </c>
      <c r="H254" s="308">
        <f t="shared" si="8"/>
        <v>4442</v>
      </c>
      <c r="I254" s="137" t="s">
        <v>2743</v>
      </c>
      <c r="J254" s="137" t="s">
        <v>229</v>
      </c>
      <c r="K254" s="137" t="s">
        <v>3</v>
      </c>
      <c r="L254" s="138">
        <v>8523491000</v>
      </c>
      <c r="M254" s="137" t="s">
        <v>666</v>
      </c>
      <c r="N254" s="138">
        <v>2</v>
      </c>
      <c r="O254" s="138" t="s">
        <v>1753</v>
      </c>
      <c r="P254" s="158"/>
      <c r="Q254" s="137"/>
      <c r="R254" s="137"/>
      <c r="S254" s="160">
        <v>8717332289066</v>
      </c>
    </row>
    <row r="255" spans="1:19" x14ac:dyDescent="0.2">
      <c r="A255" s="434"/>
      <c r="B255" s="147" t="s">
        <v>1754</v>
      </c>
      <c r="C255" s="148"/>
      <c r="D255" s="149" t="s">
        <v>1160</v>
      </c>
      <c r="E255" s="148"/>
      <c r="F255" s="150"/>
      <c r="G255" s="314"/>
      <c r="H255" s="314"/>
      <c r="I255" s="151" t="s">
        <v>1160</v>
      </c>
      <c r="J255" s="151"/>
      <c r="K255" s="151"/>
      <c r="L255" s="151"/>
      <c r="M255" s="151"/>
      <c r="N255" s="151" t="s">
        <v>1160</v>
      </c>
      <c r="O255" s="151" t="s">
        <v>1160</v>
      </c>
      <c r="P255" s="257"/>
      <c r="Q255" s="151"/>
      <c r="R255" s="154"/>
      <c r="S255" s="280"/>
    </row>
    <row r="256" spans="1:19" x14ac:dyDescent="0.2">
      <c r="A256" s="434"/>
      <c r="B256" s="132" t="s">
        <v>1755</v>
      </c>
      <c r="C256" s="133" t="s">
        <v>510</v>
      </c>
      <c r="D256" s="134" t="s">
        <v>509</v>
      </c>
      <c r="E256" s="135" t="s">
        <v>1756</v>
      </c>
      <c r="F256" s="427" t="s">
        <v>682</v>
      </c>
      <c r="G256" s="308">
        <v>661.82</v>
      </c>
      <c r="H256" s="308">
        <f t="shared" si="8"/>
        <v>3113</v>
      </c>
      <c r="I256" s="137" t="s">
        <v>2743</v>
      </c>
      <c r="J256" s="137" t="s">
        <v>229</v>
      </c>
      <c r="K256" s="137" t="s">
        <v>3</v>
      </c>
      <c r="L256" s="138">
        <v>3917320099</v>
      </c>
      <c r="M256" s="137" t="s">
        <v>666</v>
      </c>
      <c r="N256" s="138">
        <v>3</v>
      </c>
      <c r="O256" s="138" t="s">
        <v>1757</v>
      </c>
      <c r="P256" s="158"/>
      <c r="Q256" s="137"/>
      <c r="R256" s="209"/>
      <c r="S256" s="160">
        <v>8717332264858</v>
      </c>
    </row>
    <row r="257" spans="1:19" x14ac:dyDescent="0.2">
      <c r="A257" s="434"/>
      <c r="B257" s="132" t="s">
        <v>1758</v>
      </c>
      <c r="C257" s="133" t="s">
        <v>513</v>
      </c>
      <c r="D257" s="134" t="s">
        <v>512</v>
      </c>
      <c r="E257" s="135" t="s">
        <v>1759</v>
      </c>
      <c r="F257" s="427" t="s">
        <v>682</v>
      </c>
      <c r="G257" s="308">
        <v>22.51</v>
      </c>
      <c r="H257" s="308">
        <f t="shared" si="8"/>
        <v>106</v>
      </c>
      <c r="I257" s="137" t="s">
        <v>2743</v>
      </c>
      <c r="J257" s="137" t="s">
        <v>229</v>
      </c>
      <c r="K257" s="137" t="s">
        <v>3</v>
      </c>
      <c r="L257" s="138">
        <v>3917400099</v>
      </c>
      <c r="M257" s="137" t="s">
        <v>666</v>
      </c>
      <c r="N257" s="138">
        <v>42</v>
      </c>
      <c r="O257" s="138" t="s">
        <v>1439</v>
      </c>
      <c r="P257" s="210" t="s">
        <v>2645</v>
      </c>
      <c r="Q257" s="137"/>
      <c r="R257" s="209"/>
      <c r="S257" s="160">
        <v>8717332264834</v>
      </c>
    </row>
    <row r="258" spans="1:19" x14ac:dyDescent="0.2">
      <c r="A258" s="434"/>
      <c r="B258" s="132" t="s">
        <v>1760</v>
      </c>
      <c r="C258" s="133" t="s">
        <v>515</v>
      </c>
      <c r="D258" s="134" t="s">
        <v>514</v>
      </c>
      <c r="E258" s="135" t="s">
        <v>1761</v>
      </c>
      <c r="F258" s="427" t="s">
        <v>682</v>
      </c>
      <c r="G258" s="308">
        <v>8.19</v>
      </c>
      <c r="H258" s="308">
        <f t="shared" si="8"/>
        <v>39</v>
      </c>
      <c r="I258" s="137" t="s">
        <v>2743</v>
      </c>
      <c r="J258" s="137" t="s">
        <v>229</v>
      </c>
      <c r="K258" s="137" t="s">
        <v>3</v>
      </c>
      <c r="L258" s="138">
        <v>3926909790</v>
      </c>
      <c r="M258" s="137" t="s">
        <v>666</v>
      </c>
      <c r="N258" s="138">
        <v>0</v>
      </c>
      <c r="O258" s="138" t="s">
        <v>1369</v>
      </c>
      <c r="P258" s="158"/>
      <c r="Q258" s="137"/>
      <c r="R258" s="209"/>
      <c r="S258" s="160">
        <v>8717332264827</v>
      </c>
    </row>
    <row r="259" spans="1:19" x14ac:dyDescent="0.2">
      <c r="A259" s="434"/>
      <c r="B259" s="132" t="s">
        <v>1762</v>
      </c>
      <c r="C259" s="133" t="s">
        <v>518</v>
      </c>
      <c r="D259" s="134" t="s">
        <v>517</v>
      </c>
      <c r="E259" s="135" t="s">
        <v>1763</v>
      </c>
      <c r="F259" s="427" t="s">
        <v>682</v>
      </c>
      <c r="G259" s="308">
        <v>58</v>
      </c>
      <c r="H259" s="308">
        <f t="shared" si="8"/>
        <v>273</v>
      </c>
      <c r="I259" s="137" t="s">
        <v>2743</v>
      </c>
      <c r="J259" s="137" t="s">
        <v>229</v>
      </c>
      <c r="K259" s="137" t="s">
        <v>3</v>
      </c>
      <c r="L259" s="138">
        <v>3926909790</v>
      </c>
      <c r="M259" s="137" t="s">
        <v>666</v>
      </c>
      <c r="N259" s="138">
        <v>9</v>
      </c>
      <c r="O259" s="138" t="s">
        <v>1135</v>
      </c>
      <c r="P259" s="158"/>
      <c r="Q259" s="137"/>
      <c r="R259" s="209"/>
      <c r="S259" s="160">
        <v>8717332264803</v>
      </c>
    </row>
    <row r="260" spans="1:19" x14ac:dyDescent="0.2">
      <c r="A260" s="434"/>
      <c r="B260" s="132" t="s">
        <v>1764</v>
      </c>
      <c r="C260" s="133" t="s">
        <v>521</v>
      </c>
      <c r="D260" s="134" t="s">
        <v>520</v>
      </c>
      <c r="E260" s="135" t="s">
        <v>1765</v>
      </c>
      <c r="F260" s="427" t="s">
        <v>682</v>
      </c>
      <c r="G260" s="308">
        <v>9.56</v>
      </c>
      <c r="H260" s="308">
        <f t="shared" si="8"/>
        <v>45</v>
      </c>
      <c r="I260" s="137" t="s">
        <v>2743</v>
      </c>
      <c r="J260" s="137" t="s">
        <v>229</v>
      </c>
      <c r="K260" s="137" t="s">
        <v>3</v>
      </c>
      <c r="L260" s="138">
        <v>3917400099</v>
      </c>
      <c r="M260" s="137" t="s">
        <v>666</v>
      </c>
      <c r="N260" s="138">
        <v>60</v>
      </c>
      <c r="O260" s="138" t="s">
        <v>1434</v>
      </c>
      <c r="P260" s="158"/>
      <c r="Q260" s="137"/>
      <c r="R260" s="209"/>
      <c r="S260" s="160">
        <v>8717332264797</v>
      </c>
    </row>
    <row r="261" spans="1:19" x14ac:dyDescent="0.2">
      <c r="A261" s="434"/>
      <c r="B261" s="132" t="s">
        <v>1766</v>
      </c>
      <c r="C261" s="133" t="s">
        <v>524</v>
      </c>
      <c r="D261" s="134" t="s">
        <v>523</v>
      </c>
      <c r="E261" s="135" t="s">
        <v>1767</v>
      </c>
      <c r="F261" s="427" t="s">
        <v>682</v>
      </c>
      <c r="G261" s="308">
        <v>8.19</v>
      </c>
      <c r="H261" s="308">
        <f t="shared" si="8"/>
        <v>39</v>
      </c>
      <c r="I261" s="137" t="s">
        <v>2743</v>
      </c>
      <c r="J261" s="137" t="s">
        <v>229</v>
      </c>
      <c r="K261" s="137" t="s">
        <v>3</v>
      </c>
      <c r="L261" s="138">
        <v>3917400099</v>
      </c>
      <c r="M261" s="137" t="s">
        <v>666</v>
      </c>
      <c r="N261" s="138">
        <v>157</v>
      </c>
      <c r="O261" s="138" t="s">
        <v>1465</v>
      </c>
      <c r="P261" s="158"/>
      <c r="Q261" s="137"/>
      <c r="R261" s="209"/>
      <c r="S261" s="160">
        <v>8717332264780</v>
      </c>
    </row>
    <row r="262" spans="1:19" x14ac:dyDescent="0.2">
      <c r="A262" s="434"/>
      <c r="B262" s="132" t="s">
        <v>1768</v>
      </c>
      <c r="C262" s="133" t="s">
        <v>527</v>
      </c>
      <c r="D262" s="134" t="s">
        <v>526</v>
      </c>
      <c r="E262" s="135" t="s">
        <v>1769</v>
      </c>
      <c r="F262" s="427" t="s">
        <v>682</v>
      </c>
      <c r="G262" s="308">
        <v>511.72</v>
      </c>
      <c r="H262" s="308">
        <f t="shared" si="8"/>
        <v>2407</v>
      </c>
      <c r="I262" s="137" t="s">
        <v>2743</v>
      </c>
      <c r="J262" s="137" t="s">
        <v>229</v>
      </c>
      <c r="K262" s="137" t="s">
        <v>3</v>
      </c>
      <c r="L262" s="138">
        <v>3917320099</v>
      </c>
      <c r="M262" s="137" t="s">
        <v>666</v>
      </c>
      <c r="N262" s="138">
        <v>1</v>
      </c>
      <c r="O262" s="138" t="s">
        <v>1770</v>
      </c>
      <c r="P262" s="158"/>
      <c r="Q262" s="137"/>
      <c r="R262" s="209"/>
      <c r="S262" s="160">
        <v>8717332264773</v>
      </c>
    </row>
    <row r="263" spans="1:19" x14ac:dyDescent="0.2">
      <c r="A263" s="434"/>
      <c r="B263" s="132" t="s">
        <v>1771</v>
      </c>
      <c r="C263" s="133" t="s">
        <v>530</v>
      </c>
      <c r="D263" s="134" t="s">
        <v>529</v>
      </c>
      <c r="E263" s="135" t="s">
        <v>1772</v>
      </c>
      <c r="F263" s="427" t="s">
        <v>682</v>
      </c>
      <c r="G263" s="308">
        <v>238.81</v>
      </c>
      <c r="H263" s="308">
        <f t="shared" ref="H263:H326" si="9">ROUND(ROUND(G263*4.704,2),0)</f>
        <v>1123</v>
      </c>
      <c r="I263" s="137" t="s">
        <v>2743</v>
      </c>
      <c r="J263" s="137" t="s">
        <v>229</v>
      </c>
      <c r="K263" s="137" t="s">
        <v>3</v>
      </c>
      <c r="L263" s="138">
        <v>8481808190</v>
      </c>
      <c r="M263" s="137" t="s">
        <v>666</v>
      </c>
      <c r="N263" s="138">
        <v>29</v>
      </c>
      <c r="O263" s="138" t="s">
        <v>1123</v>
      </c>
      <c r="P263" s="158"/>
      <c r="Q263" s="137"/>
      <c r="R263" s="209"/>
      <c r="S263" s="160">
        <v>8717332264766</v>
      </c>
    </row>
    <row r="264" spans="1:19" x14ac:dyDescent="0.2">
      <c r="A264" s="434"/>
      <c r="B264" s="132" t="s">
        <v>1773</v>
      </c>
      <c r="C264" s="133" t="s">
        <v>533</v>
      </c>
      <c r="D264" s="134" t="s">
        <v>532</v>
      </c>
      <c r="E264" s="135" t="s">
        <v>1774</v>
      </c>
      <c r="F264" s="427" t="s">
        <v>682</v>
      </c>
      <c r="G264" s="308">
        <v>614.05999999999995</v>
      </c>
      <c r="H264" s="308">
        <f t="shared" si="9"/>
        <v>2889</v>
      </c>
      <c r="I264" s="137" t="s">
        <v>2743</v>
      </c>
      <c r="J264" s="137" t="s">
        <v>229</v>
      </c>
      <c r="K264" s="137" t="s">
        <v>3</v>
      </c>
      <c r="L264" s="138">
        <v>8421210090</v>
      </c>
      <c r="M264" s="137" t="s">
        <v>666</v>
      </c>
      <c r="N264" s="138">
        <v>2</v>
      </c>
      <c r="O264" s="138" t="s">
        <v>1692</v>
      </c>
      <c r="P264" s="158"/>
      <c r="Q264" s="137"/>
      <c r="R264" s="209"/>
      <c r="S264" s="160">
        <v>8717332264759</v>
      </c>
    </row>
    <row r="265" spans="1:19" x14ac:dyDescent="0.2">
      <c r="A265" s="434"/>
      <c r="B265" s="132" t="s">
        <v>1775</v>
      </c>
      <c r="C265" s="133" t="s">
        <v>536</v>
      </c>
      <c r="D265" s="134" t="s">
        <v>535</v>
      </c>
      <c r="E265" s="135" t="s">
        <v>1776</v>
      </c>
      <c r="F265" s="427" t="s">
        <v>682</v>
      </c>
      <c r="G265" s="308">
        <v>2456.2399999999998</v>
      </c>
      <c r="H265" s="308">
        <f t="shared" si="9"/>
        <v>11554</v>
      </c>
      <c r="I265" s="137" t="s">
        <v>2743</v>
      </c>
      <c r="J265" s="137" t="s">
        <v>229</v>
      </c>
      <c r="K265" s="137" t="s">
        <v>3</v>
      </c>
      <c r="L265" s="138">
        <v>7326909890</v>
      </c>
      <c r="M265" s="137" t="s">
        <v>666</v>
      </c>
      <c r="N265" s="138">
        <v>0</v>
      </c>
      <c r="O265" s="138" t="s">
        <v>1644</v>
      </c>
      <c r="P265" s="158"/>
      <c r="Q265" s="137"/>
      <c r="R265" s="209"/>
      <c r="S265" s="160">
        <v>8717332264742</v>
      </c>
    </row>
    <row r="266" spans="1:19" x14ac:dyDescent="0.2">
      <c r="A266" s="434"/>
      <c r="B266" s="132" t="s">
        <v>1777</v>
      </c>
      <c r="C266" s="133" t="s">
        <v>539</v>
      </c>
      <c r="D266" s="134" t="s">
        <v>538</v>
      </c>
      <c r="E266" s="135" t="s">
        <v>1778</v>
      </c>
      <c r="F266" s="427" t="s">
        <v>682</v>
      </c>
      <c r="G266" s="308">
        <v>49.12</v>
      </c>
      <c r="H266" s="308">
        <f t="shared" si="9"/>
        <v>231</v>
      </c>
      <c r="I266" s="137" t="s">
        <v>2743</v>
      </c>
      <c r="J266" s="137" t="s">
        <v>229</v>
      </c>
      <c r="K266" s="137" t="s">
        <v>3</v>
      </c>
      <c r="L266" s="138">
        <v>84219900</v>
      </c>
      <c r="M266" s="137" t="s">
        <v>666</v>
      </c>
      <c r="N266" s="138">
        <v>97</v>
      </c>
      <c r="O266" s="138" t="s">
        <v>1779</v>
      </c>
      <c r="P266" s="158"/>
      <c r="Q266" s="137"/>
      <c r="R266" s="209"/>
      <c r="S266" s="160">
        <v>8717332264735</v>
      </c>
    </row>
    <row r="267" spans="1:19" x14ac:dyDescent="0.2">
      <c r="A267" s="434"/>
      <c r="B267" s="132" t="s">
        <v>1780</v>
      </c>
      <c r="C267" s="133" t="s">
        <v>542</v>
      </c>
      <c r="D267" s="134" t="s">
        <v>541</v>
      </c>
      <c r="E267" s="135" t="s">
        <v>1781</v>
      </c>
      <c r="F267" s="427" t="s">
        <v>682</v>
      </c>
      <c r="G267" s="308">
        <v>245.63</v>
      </c>
      <c r="H267" s="308">
        <f t="shared" si="9"/>
        <v>1155</v>
      </c>
      <c r="I267" s="137" t="s">
        <v>2743</v>
      </c>
      <c r="J267" s="137" t="s">
        <v>229</v>
      </c>
      <c r="K267" s="137" t="s">
        <v>3</v>
      </c>
      <c r="L267" s="138">
        <v>8421999099</v>
      </c>
      <c r="M267" s="137" t="s">
        <v>666</v>
      </c>
      <c r="N267" s="138">
        <v>56</v>
      </c>
      <c r="O267" s="138" t="s">
        <v>1663</v>
      </c>
      <c r="P267" s="158"/>
      <c r="Q267" s="137"/>
      <c r="R267" s="209"/>
      <c r="S267" s="160">
        <v>8717332264728</v>
      </c>
    </row>
    <row r="268" spans="1:19" x14ac:dyDescent="0.2">
      <c r="A268" s="434"/>
      <c r="B268" s="147" t="s">
        <v>1782</v>
      </c>
      <c r="C268" s="148"/>
      <c r="D268" s="149" t="s">
        <v>1160</v>
      </c>
      <c r="E268" s="148"/>
      <c r="F268" s="150"/>
      <c r="G268" s="314"/>
      <c r="H268" s="314"/>
      <c r="I268" s="151" t="s">
        <v>1160</v>
      </c>
      <c r="J268" s="151"/>
      <c r="K268" s="151"/>
      <c r="L268" s="151"/>
      <c r="M268" s="151"/>
      <c r="N268" s="151" t="s">
        <v>1160</v>
      </c>
      <c r="O268" s="151" t="s">
        <v>1160</v>
      </c>
      <c r="P268" s="257"/>
      <c r="Q268" s="151"/>
      <c r="R268" s="154"/>
      <c r="S268" s="280"/>
    </row>
    <row r="269" spans="1:19" x14ac:dyDescent="0.2">
      <c r="A269" s="334"/>
      <c r="B269" s="221" t="s">
        <v>1783</v>
      </c>
      <c r="C269" s="135" t="s">
        <v>235</v>
      </c>
      <c r="D269" s="158" t="s">
        <v>234</v>
      </c>
      <c r="E269" s="226" t="s">
        <v>1784</v>
      </c>
      <c r="F269" s="435" t="s">
        <v>682</v>
      </c>
      <c r="G269" s="308">
        <v>3051.35</v>
      </c>
      <c r="H269" s="308">
        <f t="shared" si="9"/>
        <v>14354</v>
      </c>
      <c r="I269" s="137" t="s">
        <v>2743</v>
      </c>
      <c r="J269" s="137" t="s">
        <v>229</v>
      </c>
      <c r="K269" s="137" t="s">
        <v>3</v>
      </c>
      <c r="L269" s="224">
        <v>8536501999</v>
      </c>
      <c r="M269" s="209" t="s">
        <v>667</v>
      </c>
      <c r="N269" s="138">
        <v>7</v>
      </c>
      <c r="O269" s="138" t="s">
        <v>1785</v>
      </c>
      <c r="P269" s="288"/>
      <c r="Q269" s="209"/>
      <c r="R269" s="209" t="s">
        <v>1786</v>
      </c>
      <c r="S269" s="160">
        <v>8717332929009</v>
      </c>
    </row>
    <row r="270" spans="1:19" x14ac:dyDescent="0.2">
      <c r="A270" s="334"/>
      <c r="B270" s="221" t="s">
        <v>1787</v>
      </c>
      <c r="C270" s="135" t="s">
        <v>1788</v>
      </c>
      <c r="D270" s="158" t="s">
        <v>1095</v>
      </c>
      <c r="E270" s="226" t="s">
        <v>1789</v>
      </c>
      <c r="F270" s="435" t="s">
        <v>682</v>
      </c>
      <c r="G270" s="308">
        <v>1475.14</v>
      </c>
      <c r="H270" s="308">
        <f t="shared" si="9"/>
        <v>6939</v>
      </c>
      <c r="I270" s="137" t="s">
        <v>2743</v>
      </c>
      <c r="J270" s="137" t="s">
        <v>229</v>
      </c>
      <c r="K270" s="137" t="s">
        <v>3</v>
      </c>
      <c r="L270" s="224" t="s">
        <v>2623</v>
      </c>
      <c r="M270" s="209" t="s">
        <v>667</v>
      </c>
      <c r="N270" s="138">
        <v>15</v>
      </c>
      <c r="O270" s="138" t="s">
        <v>1790</v>
      </c>
      <c r="P270" s="288"/>
      <c r="Q270" s="209"/>
      <c r="R270" s="209" t="s">
        <v>1791</v>
      </c>
      <c r="S270" s="160">
        <v>4060039150370</v>
      </c>
    </row>
    <row r="271" spans="1:19" x14ac:dyDescent="0.2">
      <c r="A271" s="334"/>
      <c r="B271" s="221" t="s">
        <v>1792</v>
      </c>
      <c r="C271" s="135" t="s">
        <v>238</v>
      </c>
      <c r="D271" s="158" t="s">
        <v>237</v>
      </c>
      <c r="E271" s="226" t="s">
        <v>1793</v>
      </c>
      <c r="F271" s="435" t="s">
        <v>682</v>
      </c>
      <c r="G271" s="308">
        <v>2636.26</v>
      </c>
      <c r="H271" s="308">
        <f t="shared" si="9"/>
        <v>12401</v>
      </c>
      <c r="I271" s="137" t="s">
        <v>2743</v>
      </c>
      <c r="J271" s="137" t="s">
        <v>229</v>
      </c>
      <c r="K271" s="137" t="s">
        <v>3</v>
      </c>
      <c r="L271" s="224">
        <v>8536501999</v>
      </c>
      <c r="M271" s="209" t="s">
        <v>667</v>
      </c>
      <c r="N271" s="138">
        <v>2</v>
      </c>
      <c r="O271" s="138" t="s">
        <v>1794</v>
      </c>
      <c r="P271" s="288"/>
      <c r="Q271" s="209"/>
      <c r="R271" s="209"/>
      <c r="S271" s="160">
        <v>8717332929016</v>
      </c>
    </row>
    <row r="272" spans="1:19" x14ac:dyDescent="0.2">
      <c r="A272" s="334"/>
      <c r="B272" s="221" t="s">
        <v>1795</v>
      </c>
      <c r="C272" s="135" t="s">
        <v>241</v>
      </c>
      <c r="D272" s="158" t="s">
        <v>240</v>
      </c>
      <c r="E272" s="226" t="s">
        <v>1796</v>
      </c>
      <c r="F272" s="435" t="s">
        <v>682</v>
      </c>
      <c r="G272" s="308">
        <v>2450.98</v>
      </c>
      <c r="H272" s="308">
        <f t="shared" si="9"/>
        <v>11529</v>
      </c>
      <c r="I272" s="137" t="s">
        <v>2743</v>
      </c>
      <c r="J272" s="137" t="s">
        <v>229</v>
      </c>
      <c r="K272" s="137" t="s">
        <v>3</v>
      </c>
      <c r="L272" s="224">
        <v>8536501999</v>
      </c>
      <c r="M272" s="209" t="s">
        <v>667</v>
      </c>
      <c r="N272" s="138">
        <v>10</v>
      </c>
      <c r="O272" s="138" t="s">
        <v>1797</v>
      </c>
      <c r="P272" s="288"/>
      <c r="Q272" s="209"/>
      <c r="R272" s="209" t="s">
        <v>1798</v>
      </c>
      <c r="S272" s="160">
        <v>8717332929023</v>
      </c>
    </row>
    <row r="273" spans="1:19" x14ac:dyDescent="0.2">
      <c r="A273" s="334"/>
      <c r="B273" s="221" t="s">
        <v>1799</v>
      </c>
      <c r="C273" s="135" t="s">
        <v>244</v>
      </c>
      <c r="D273" s="158" t="s">
        <v>243</v>
      </c>
      <c r="E273" s="226" t="s">
        <v>1800</v>
      </c>
      <c r="F273" s="435" t="s">
        <v>682</v>
      </c>
      <c r="G273" s="308">
        <v>1420</v>
      </c>
      <c r="H273" s="308">
        <f t="shared" si="9"/>
        <v>6680</v>
      </c>
      <c r="I273" s="137" t="s">
        <v>2743</v>
      </c>
      <c r="J273" s="137" t="s">
        <v>229</v>
      </c>
      <c r="K273" s="137" t="s">
        <v>3</v>
      </c>
      <c r="L273" s="224">
        <v>8531900000</v>
      </c>
      <c r="M273" s="209" t="s">
        <v>667</v>
      </c>
      <c r="N273" s="138">
        <v>7</v>
      </c>
      <c r="O273" s="138" t="s">
        <v>1801</v>
      </c>
      <c r="P273" s="288"/>
      <c r="Q273" s="209"/>
      <c r="R273" s="209"/>
      <c r="S273" s="160">
        <v>8717332493821</v>
      </c>
    </row>
    <row r="274" spans="1:19" x14ac:dyDescent="0.2">
      <c r="A274" s="334"/>
      <c r="B274" s="221">
        <v>705000083264</v>
      </c>
      <c r="C274" s="135" t="s">
        <v>246</v>
      </c>
      <c r="D274" s="158" t="s">
        <v>245</v>
      </c>
      <c r="E274" s="226" t="s">
        <v>1802</v>
      </c>
      <c r="F274" s="435" t="s">
        <v>682</v>
      </c>
      <c r="G274" s="308">
        <v>396.87</v>
      </c>
      <c r="H274" s="308">
        <f t="shared" si="9"/>
        <v>1867</v>
      </c>
      <c r="I274" s="137" t="s">
        <v>2743</v>
      </c>
      <c r="J274" s="137" t="s">
        <v>229</v>
      </c>
      <c r="K274" s="137" t="s">
        <v>3</v>
      </c>
      <c r="L274" s="224">
        <v>8536501999</v>
      </c>
      <c r="M274" s="209" t="s">
        <v>667</v>
      </c>
      <c r="N274" s="138">
        <v>18</v>
      </c>
      <c r="O274" s="138" t="s">
        <v>1803</v>
      </c>
      <c r="P274" s="288"/>
      <c r="Q274" s="209"/>
      <c r="R274" s="209"/>
      <c r="S274" s="160">
        <v>8717332359769</v>
      </c>
    </row>
    <row r="275" spans="1:19" x14ac:dyDescent="0.2">
      <c r="A275" s="334"/>
      <c r="B275" s="221" t="s">
        <v>1804</v>
      </c>
      <c r="C275" s="135" t="s">
        <v>248</v>
      </c>
      <c r="D275" s="158" t="s">
        <v>247</v>
      </c>
      <c r="E275" s="226" t="s">
        <v>1805</v>
      </c>
      <c r="F275" s="435" t="s">
        <v>682</v>
      </c>
      <c r="G275" s="308">
        <v>397.77</v>
      </c>
      <c r="H275" s="308">
        <f t="shared" si="9"/>
        <v>1871</v>
      </c>
      <c r="I275" s="137" t="s">
        <v>2743</v>
      </c>
      <c r="J275" s="137" t="s">
        <v>229</v>
      </c>
      <c r="K275" s="137" t="s">
        <v>3</v>
      </c>
      <c r="L275" s="224">
        <v>7326909890</v>
      </c>
      <c r="M275" s="209" t="s">
        <v>668</v>
      </c>
      <c r="N275" s="138">
        <v>14</v>
      </c>
      <c r="O275" s="138" t="s">
        <v>1468</v>
      </c>
      <c r="P275" s="288"/>
      <c r="Q275" s="209"/>
      <c r="R275" s="209"/>
      <c r="S275" s="160">
        <v>8717332390779</v>
      </c>
    </row>
    <row r="276" spans="1:19" x14ac:dyDescent="0.2">
      <c r="A276" s="334"/>
      <c r="B276" s="221" t="s">
        <v>1806</v>
      </c>
      <c r="C276" s="135" t="s">
        <v>250</v>
      </c>
      <c r="D276" s="158" t="s">
        <v>249</v>
      </c>
      <c r="E276" s="226" t="s">
        <v>1807</v>
      </c>
      <c r="F276" s="435" t="s">
        <v>682</v>
      </c>
      <c r="G276" s="308">
        <v>251.78</v>
      </c>
      <c r="H276" s="308">
        <f t="shared" si="9"/>
        <v>1184</v>
      </c>
      <c r="I276" s="137" t="s">
        <v>2743</v>
      </c>
      <c r="J276" s="137" t="s">
        <v>229</v>
      </c>
      <c r="K276" s="137" t="s">
        <v>3</v>
      </c>
      <c r="L276" s="224">
        <v>7326909890</v>
      </c>
      <c r="M276" s="209" t="s">
        <v>668</v>
      </c>
      <c r="N276" s="138">
        <v>7</v>
      </c>
      <c r="O276" s="138" t="s">
        <v>1207</v>
      </c>
      <c r="P276" s="288"/>
      <c r="Q276" s="209"/>
      <c r="R276" s="209"/>
      <c r="S276" s="160">
        <v>8717332390786</v>
      </c>
    </row>
    <row r="277" spans="1:19" x14ac:dyDescent="0.2">
      <c r="A277" s="316"/>
      <c r="B277" s="221" t="s">
        <v>1808</v>
      </c>
      <c r="C277" s="135" t="s">
        <v>252</v>
      </c>
      <c r="D277" s="158" t="s">
        <v>251</v>
      </c>
      <c r="E277" s="226" t="s">
        <v>1809</v>
      </c>
      <c r="F277" s="435" t="s">
        <v>682</v>
      </c>
      <c r="G277" s="308">
        <v>220.31</v>
      </c>
      <c r="H277" s="308">
        <f t="shared" si="9"/>
        <v>1036</v>
      </c>
      <c r="I277" s="137" t="s">
        <v>2743</v>
      </c>
      <c r="J277" s="137" t="s">
        <v>229</v>
      </c>
      <c r="K277" s="137" t="s">
        <v>3</v>
      </c>
      <c r="L277" s="224">
        <v>7326909890</v>
      </c>
      <c r="M277" s="209" t="s">
        <v>668</v>
      </c>
      <c r="N277" s="138">
        <v>6</v>
      </c>
      <c r="O277" s="138" t="s">
        <v>1434</v>
      </c>
      <c r="P277" s="288"/>
      <c r="Q277" s="209"/>
      <c r="R277" s="209"/>
      <c r="S277" s="160">
        <v>8717332390793</v>
      </c>
    </row>
    <row r="278" spans="1:19" x14ac:dyDescent="0.2">
      <c r="A278" s="313"/>
      <c r="B278" s="147" t="s">
        <v>1810</v>
      </c>
      <c r="C278" s="148"/>
      <c r="D278" s="149" t="s">
        <v>1160</v>
      </c>
      <c r="E278" s="148"/>
      <c r="F278" s="150"/>
      <c r="G278" s="314"/>
      <c r="H278" s="314"/>
      <c r="I278" s="151" t="s">
        <v>1160</v>
      </c>
      <c r="J278" s="151"/>
      <c r="K278" s="151"/>
      <c r="L278" s="151"/>
      <c r="M278" s="151"/>
      <c r="N278" s="151" t="s">
        <v>1160</v>
      </c>
      <c r="O278" s="151" t="s">
        <v>1160</v>
      </c>
      <c r="P278" s="257"/>
      <c r="Q278" s="151"/>
      <c r="R278" s="154"/>
      <c r="S278" s="280"/>
    </row>
    <row r="279" spans="1:19" x14ac:dyDescent="0.2">
      <c r="A279" s="335"/>
      <c r="B279" s="245" t="s">
        <v>1811</v>
      </c>
      <c r="C279" s="441" t="s">
        <v>2821</v>
      </c>
      <c r="D279" s="144" t="s">
        <v>1813</v>
      </c>
      <c r="E279" s="183" t="s">
        <v>1814</v>
      </c>
      <c r="F279" s="436" t="s">
        <v>682</v>
      </c>
      <c r="G279" s="426">
        <v>3240.92</v>
      </c>
      <c r="H279" s="437">
        <f t="shared" si="9"/>
        <v>15245</v>
      </c>
      <c r="I279" s="125" t="s">
        <v>2743</v>
      </c>
      <c r="J279" s="125" t="s">
        <v>229</v>
      </c>
      <c r="K279" s="125" t="s">
        <v>3</v>
      </c>
      <c r="L279" s="262">
        <v>8536501990</v>
      </c>
      <c r="M279" s="176" t="s">
        <v>667</v>
      </c>
      <c r="N279" s="126"/>
      <c r="O279" s="126" t="s">
        <v>1815</v>
      </c>
      <c r="P279" s="292"/>
      <c r="Q279" s="176"/>
      <c r="R279" s="176"/>
      <c r="S279" s="146">
        <v>4060039128997</v>
      </c>
    </row>
    <row r="280" spans="1:19" x14ac:dyDescent="0.2">
      <c r="A280" s="316">
        <v>45828</v>
      </c>
      <c r="B280" s="245" t="s">
        <v>1816</v>
      </c>
      <c r="C280" s="441" t="s">
        <v>1817</v>
      </c>
      <c r="D280" s="144" t="s">
        <v>1818</v>
      </c>
      <c r="E280" s="183" t="s">
        <v>1819</v>
      </c>
      <c r="F280" s="436" t="s">
        <v>682</v>
      </c>
      <c r="G280" s="426">
        <v>1536.39</v>
      </c>
      <c r="H280" s="437">
        <f t="shared" si="9"/>
        <v>7227</v>
      </c>
      <c r="I280" s="125" t="s">
        <v>2743</v>
      </c>
      <c r="J280" s="125" t="s">
        <v>229</v>
      </c>
      <c r="K280" s="125" t="s">
        <v>3</v>
      </c>
      <c r="L280" s="262">
        <v>85444993</v>
      </c>
      <c r="M280" s="176" t="s">
        <v>667</v>
      </c>
      <c r="N280" s="126">
        <v>1</v>
      </c>
      <c r="O280" s="293" t="s">
        <v>1820</v>
      </c>
      <c r="P280" s="292" t="s">
        <v>1821</v>
      </c>
      <c r="Q280" s="176"/>
      <c r="R280" s="176"/>
      <c r="S280" s="146">
        <v>4060039133205</v>
      </c>
    </row>
    <row r="281" spans="1:19" x14ac:dyDescent="0.2">
      <c r="A281" s="316">
        <v>45828</v>
      </c>
      <c r="B281" s="245" t="s">
        <v>1822</v>
      </c>
      <c r="C281" s="441" t="s">
        <v>1823</v>
      </c>
      <c r="D281" s="144" t="s">
        <v>1824</v>
      </c>
      <c r="E281" s="183" t="s">
        <v>1825</v>
      </c>
      <c r="F281" s="436" t="s">
        <v>682</v>
      </c>
      <c r="G281" s="426">
        <v>3843.63</v>
      </c>
      <c r="H281" s="437">
        <f t="shared" si="9"/>
        <v>18080</v>
      </c>
      <c r="I281" s="125" t="s">
        <v>2743</v>
      </c>
      <c r="J281" s="125" t="s">
        <v>229</v>
      </c>
      <c r="K281" s="125" t="s">
        <v>3</v>
      </c>
      <c r="L281" s="262">
        <v>85444993</v>
      </c>
      <c r="M281" s="176" t="s">
        <v>667</v>
      </c>
      <c r="N281" s="126">
        <v>1</v>
      </c>
      <c r="O281" s="293" t="s">
        <v>1826</v>
      </c>
      <c r="P281" s="292" t="s">
        <v>1827</v>
      </c>
      <c r="Q281" s="176"/>
      <c r="R281" s="176"/>
      <c r="S281" s="146">
        <v>4060039133212</v>
      </c>
    </row>
    <row r="282" spans="1:19" x14ac:dyDescent="0.2">
      <c r="A282" s="316">
        <v>45828</v>
      </c>
      <c r="B282" s="245" t="s">
        <v>1828</v>
      </c>
      <c r="C282" s="441" t="s">
        <v>1829</v>
      </c>
      <c r="D282" s="144" t="s">
        <v>1830</v>
      </c>
      <c r="E282" s="183" t="s">
        <v>1831</v>
      </c>
      <c r="F282" s="436" t="s">
        <v>682</v>
      </c>
      <c r="G282" s="426">
        <v>7657.5</v>
      </c>
      <c r="H282" s="437">
        <f t="shared" si="9"/>
        <v>36021</v>
      </c>
      <c r="I282" s="125" t="s">
        <v>2743</v>
      </c>
      <c r="J282" s="125" t="s">
        <v>229</v>
      </c>
      <c r="K282" s="125" t="s">
        <v>3</v>
      </c>
      <c r="L282" s="262">
        <v>85444993</v>
      </c>
      <c r="M282" s="176" t="s">
        <v>667</v>
      </c>
      <c r="N282" s="126">
        <v>2</v>
      </c>
      <c r="O282" s="293" t="s">
        <v>1832</v>
      </c>
      <c r="P282" s="292" t="s">
        <v>1833</v>
      </c>
      <c r="Q282" s="176"/>
      <c r="R282" s="176"/>
      <c r="S282" s="146">
        <v>4060039133229</v>
      </c>
    </row>
    <row r="283" spans="1:19" x14ac:dyDescent="0.2">
      <c r="A283" s="316">
        <v>45828</v>
      </c>
      <c r="B283" s="245" t="s">
        <v>1834</v>
      </c>
      <c r="C283" s="441" t="s">
        <v>1835</v>
      </c>
      <c r="D283" s="144" t="s">
        <v>1836</v>
      </c>
      <c r="E283" s="183" t="s">
        <v>1837</v>
      </c>
      <c r="F283" s="436" t="s">
        <v>682</v>
      </c>
      <c r="G283" s="426">
        <v>1932.72</v>
      </c>
      <c r="H283" s="437">
        <f t="shared" si="9"/>
        <v>9092</v>
      </c>
      <c r="I283" s="125" t="s">
        <v>2743</v>
      </c>
      <c r="J283" s="125" t="s">
        <v>229</v>
      </c>
      <c r="K283" s="125" t="s">
        <v>3</v>
      </c>
      <c r="L283" s="262">
        <v>85444993</v>
      </c>
      <c r="M283" s="176" t="s">
        <v>667</v>
      </c>
      <c r="N283" s="126">
        <v>0</v>
      </c>
      <c r="O283" s="293" t="s">
        <v>1838</v>
      </c>
      <c r="P283" s="292" t="s">
        <v>1821</v>
      </c>
      <c r="Q283" s="176"/>
      <c r="R283" s="176"/>
      <c r="S283" s="146">
        <v>4060039154903</v>
      </c>
    </row>
    <row r="284" spans="1:19" x14ac:dyDescent="0.2">
      <c r="A284" s="316">
        <v>45828</v>
      </c>
      <c r="B284" s="245" t="s">
        <v>1839</v>
      </c>
      <c r="C284" s="441" t="s">
        <v>1840</v>
      </c>
      <c r="D284" s="144" t="s">
        <v>1841</v>
      </c>
      <c r="E284" s="183" t="s">
        <v>1842</v>
      </c>
      <c r="F284" s="436" t="s">
        <v>682</v>
      </c>
      <c r="G284" s="426">
        <v>4770.6400000000003</v>
      </c>
      <c r="H284" s="437">
        <f t="shared" si="9"/>
        <v>22441</v>
      </c>
      <c r="I284" s="125" t="s">
        <v>2743</v>
      </c>
      <c r="J284" s="125" t="s">
        <v>229</v>
      </c>
      <c r="K284" s="125" t="s">
        <v>3</v>
      </c>
      <c r="L284" s="262">
        <v>85444993</v>
      </c>
      <c r="M284" s="176" t="s">
        <v>667</v>
      </c>
      <c r="N284" s="126">
        <v>0</v>
      </c>
      <c r="O284" s="293" t="s">
        <v>1843</v>
      </c>
      <c r="P284" s="292" t="s">
        <v>1827</v>
      </c>
      <c r="Q284" s="176"/>
      <c r="R284" s="176"/>
      <c r="S284" s="146">
        <v>4060039154910</v>
      </c>
    </row>
    <row r="285" spans="1:19" x14ac:dyDescent="0.2">
      <c r="A285" s="316">
        <v>45828</v>
      </c>
      <c r="B285" s="245" t="s">
        <v>1844</v>
      </c>
      <c r="C285" s="441" t="s">
        <v>1845</v>
      </c>
      <c r="D285" s="144" t="s">
        <v>1846</v>
      </c>
      <c r="E285" s="183" t="s">
        <v>1847</v>
      </c>
      <c r="F285" s="436" t="s">
        <v>682</v>
      </c>
      <c r="G285" s="426">
        <v>9296.64</v>
      </c>
      <c r="H285" s="437">
        <f t="shared" si="9"/>
        <v>43731</v>
      </c>
      <c r="I285" s="125" t="s">
        <v>2743</v>
      </c>
      <c r="J285" s="125" t="s">
        <v>229</v>
      </c>
      <c r="K285" s="125" t="s">
        <v>3</v>
      </c>
      <c r="L285" s="262">
        <v>85444993</v>
      </c>
      <c r="M285" s="176" t="s">
        <v>667</v>
      </c>
      <c r="N285" s="126">
        <v>0</v>
      </c>
      <c r="O285" s="293" t="s">
        <v>1848</v>
      </c>
      <c r="P285" s="292" t="s">
        <v>1833</v>
      </c>
      <c r="Q285" s="176"/>
      <c r="R285" s="176"/>
      <c r="S285" s="146">
        <v>4060039154927</v>
      </c>
    </row>
    <row r="286" spans="1:19" x14ac:dyDescent="0.2">
      <c r="A286" s="316">
        <v>45828</v>
      </c>
      <c r="B286" s="245" t="s">
        <v>1849</v>
      </c>
      <c r="C286" s="441" t="s">
        <v>1850</v>
      </c>
      <c r="D286" s="144" t="s">
        <v>1851</v>
      </c>
      <c r="E286" s="183" t="s">
        <v>1852</v>
      </c>
      <c r="F286" s="436" t="s">
        <v>682</v>
      </c>
      <c r="G286" s="426">
        <v>3094.8</v>
      </c>
      <c r="H286" s="437">
        <f t="shared" si="9"/>
        <v>14558</v>
      </c>
      <c r="I286" s="125" t="s">
        <v>2743</v>
      </c>
      <c r="J286" s="125" t="s">
        <v>229</v>
      </c>
      <c r="K286" s="125" t="s">
        <v>3</v>
      </c>
      <c r="L286" s="262">
        <v>85444993</v>
      </c>
      <c r="M286" s="176" t="s">
        <v>667</v>
      </c>
      <c r="N286" s="126">
        <v>0</v>
      </c>
      <c r="O286" s="293" t="s">
        <v>1853</v>
      </c>
      <c r="P286" s="292" t="s">
        <v>1821</v>
      </c>
      <c r="Q286" s="176"/>
      <c r="R286" s="176"/>
      <c r="S286" s="146">
        <v>4060039154934</v>
      </c>
    </row>
    <row r="287" spans="1:19" x14ac:dyDescent="0.2">
      <c r="A287" s="316">
        <v>45828</v>
      </c>
      <c r="B287" s="245" t="s">
        <v>1854</v>
      </c>
      <c r="C287" s="441" t="s">
        <v>1855</v>
      </c>
      <c r="D287" s="144" t="s">
        <v>1856</v>
      </c>
      <c r="E287" s="183" t="s">
        <v>1857</v>
      </c>
      <c r="F287" s="436" t="s">
        <v>682</v>
      </c>
      <c r="G287" s="426">
        <v>7568.82</v>
      </c>
      <c r="H287" s="437">
        <f t="shared" si="9"/>
        <v>35604</v>
      </c>
      <c r="I287" s="125" t="s">
        <v>2743</v>
      </c>
      <c r="J287" s="125" t="s">
        <v>229</v>
      </c>
      <c r="K287" s="125" t="s">
        <v>3</v>
      </c>
      <c r="L287" s="262">
        <v>85444993</v>
      </c>
      <c r="M287" s="176" t="s">
        <v>667</v>
      </c>
      <c r="N287" s="126">
        <v>0</v>
      </c>
      <c r="O287" s="293" t="s">
        <v>1858</v>
      </c>
      <c r="P287" s="292" t="s">
        <v>1827</v>
      </c>
      <c r="Q287" s="176"/>
      <c r="R287" s="176"/>
      <c r="S287" s="146">
        <v>4060039154941</v>
      </c>
    </row>
    <row r="288" spans="1:19" x14ac:dyDescent="0.2">
      <c r="A288" s="316">
        <v>45828</v>
      </c>
      <c r="B288" s="245" t="s">
        <v>1859</v>
      </c>
      <c r="C288" s="441" t="s">
        <v>1860</v>
      </c>
      <c r="D288" s="144" t="s">
        <v>1861</v>
      </c>
      <c r="E288" s="183" t="s">
        <v>1862</v>
      </c>
      <c r="F288" s="436" t="s">
        <v>682</v>
      </c>
      <c r="G288" s="426">
        <v>14801.25</v>
      </c>
      <c r="H288" s="437">
        <f t="shared" si="9"/>
        <v>69625</v>
      </c>
      <c r="I288" s="125" t="s">
        <v>2743</v>
      </c>
      <c r="J288" s="125" t="s">
        <v>229</v>
      </c>
      <c r="K288" s="125" t="s">
        <v>3</v>
      </c>
      <c r="L288" s="262">
        <v>85444993</v>
      </c>
      <c r="M288" s="176" t="s">
        <v>667</v>
      </c>
      <c r="N288" s="126">
        <v>0</v>
      </c>
      <c r="O288" s="293" t="s">
        <v>1863</v>
      </c>
      <c r="P288" s="292" t="s">
        <v>1833</v>
      </c>
      <c r="Q288" s="176"/>
      <c r="R288" s="176"/>
      <c r="S288" s="146">
        <v>4060039154958</v>
      </c>
    </row>
    <row r="289" spans="1:19" x14ac:dyDescent="0.2">
      <c r="A289" s="316">
        <v>45828</v>
      </c>
      <c r="B289" s="245" t="s">
        <v>1864</v>
      </c>
      <c r="C289" s="441" t="s">
        <v>1865</v>
      </c>
      <c r="D289" s="144" t="s">
        <v>1866</v>
      </c>
      <c r="E289" s="183" t="s">
        <v>1867</v>
      </c>
      <c r="F289" s="436" t="s">
        <v>682</v>
      </c>
      <c r="G289" s="426">
        <v>409.05</v>
      </c>
      <c r="H289" s="437">
        <f t="shared" si="9"/>
        <v>1924</v>
      </c>
      <c r="I289" s="125" t="s">
        <v>2743</v>
      </c>
      <c r="J289" s="125" t="s">
        <v>229</v>
      </c>
      <c r="K289" s="125" t="s">
        <v>3</v>
      </c>
      <c r="L289" s="262">
        <v>85319000</v>
      </c>
      <c r="M289" s="176" t="s">
        <v>667</v>
      </c>
      <c r="N289" s="126">
        <v>0</v>
      </c>
      <c r="O289" s="293" t="s">
        <v>1868</v>
      </c>
      <c r="P289" s="292"/>
      <c r="Q289" s="176"/>
      <c r="R289" s="176"/>
      <c r="S289" s="146">
        <v>4060039133236</v>
      </c>
    </row>
    <row r="290" spans="1:19" x14ac:dyDescent="0.2">
      <c r="A290" s="316">
        <v>45828</v>
      </c>
      <c r="B290" s="245" t="s">
        <v>1869</v>
      </c>
      <c r="C290" s="441" t="s">
        <v>1870</v>
      </c>
      <c r="D290" s="144" t="s">
        <v>1871</v>
      </c>
      <c r="E290" s="183" t="s">
        <v>1872</v>
      </c>
      <c r="F290" s="436" t="s">
        <v>682</v>
      </c>
      <c r="G290" s="426">
        <v>314.64999999999998</v>
      </c>
      <c r="H290" s="437">
        <f t="shared" si="9"/>
        <v>1480</v>
      </c>
      <c r="I290" s="125" t="s">
        <v>2743</v>
      </c>
      <c r="J290" s="125" t="s">
        <v>229</v>
      </c>
      <c r="K290" s="125" t="s">
        <v>3</v>
      </c>
      <c r="L290" s="262">
        <v>85319000</v>
      </c>
      <c r="M290" s="176" t="s">
        <v>667</v>
      </c>
      <c r="N290" s="126">
        <v>1</v>
      </c>
      <c r="O290" s="293" t="s">
        <v>1873</v>
      </c>
      <c r="P290" s="292"/>
      <c r="Q290" s="176"/>
      <c r="R290" s="176"/>
      <c r="S290" s="146">
        <v>4060039133243</v>
      </c>
    </row>
    <row r="291" spans="1:19" x14ac:dyDescent="0.2">
      <c r="A291" s="316">
        <v>45828</v>
      </c>
      <c r="B291" s="245" t="s">
        <v>1874</v>
      </c>
      <c r="C291" s="441" t="s">
        <v>1875</v>
      </c>
      <c r="D291" s="144" t="s">
        <v>1876</v>
      </c>
      <c r="E291" s="183" t="s">
        <v>1877</v>
      </c>
      <c r="F291" s="436" t="s">
        <v>682</v>
      </c>
      <c r="G291" s="426">
        <v>255.21</v>
      </c>
      <c r="H291" s="437">
        <f t="shared" si="9"/>
        <v>1201</v>
      </c>
      <c r="I291" s="125" t="s">
        <v>2743</v>
      </c>
      <c r="J291" s="125" t="s">
        <v>229</v>
      </c>
      <c r="K291" s="125" t="s">
        <v>3</v>
      </c>
      <c r="L291" s="262">
        <v>85319000</v>
      </c>
      <c r="M291" s="176" t="s">
        <v>667</v>
      </c>
      <c r="N291" s="126">
        <v>0</v>
      </c>
      <c r="O291" s="293" t="s">
        <v>1878</v>
      </c>
      <c r="P291" s="292"/>
      <c r="Q291" s="176"/>
      <c r="R291" s="176"/>
      <c r="S291" s="146">
        <v>4060039147196</v>
      </c>
    </row>
    <row r="292" spans="1:19" x14ac:dyDescent="0.2">
      <c r="A292" s="316">
        <v>45828</v>
      </c>
      <c r="B292" s="245" t="s">
        <v>1879</v>
      </c>
      <c r="C292" s="441" t="s">
        <v>1880</v>
      </c>
      <c r="D292" s="144" t="s">
        <v>1881</v>
      </c>
      <c r="E292" s="183" t="s">
        <v>1882</v>
      </c>
      <c r="F292" s="436" t="s">
        <v>682</v>
      </c>
      <c r="G292" s="426">
        <v>300.19</v>
      </c>
      <c r="H292" s="437">
        <f t="shared" si="9"/>
        <v>1412</v>
      </c>
      <c r="I292" s="125" t="s">
        <v>2743</v>
      </c>
      <c r="J292" s="125" t="s">
        <v>229</v>
      </c>
      <c r="K292" s="125" t="s">
        <v>3</v>
      </c>
      <c r="L292" s="262">
        <v>73261990</v>
      </c>
      <c r="M292" s="176" t="s">
        <v>667</v>
      </c>
      <c r="N292" s="126">
        <v>0</v>
      </c>
      <c r="O292" s="293" t="s">
        <v>1883</v>
      </c>
      <c r="P292" s="292" t="s">
        <v>2624</v>
      </c>
      <c r="Q292" s="176"/>
      <c r="R292" s="176"/>
      <c r="S292" s="146">
        <v>4060039133267</v>
      </c>
    </row>
    <row r="293" spans="1:19" x14ac:dyDescent="0.2">
      <c r="A293" s="316">
        <v>45828</v>
      </c>
      <c r="B293" s="245" t="s">
        <v>1884</v>
      </c>
      <c r="C293" s="441" t="s">
        <v>1885</v>
      </c>
      <c r="D293" s="144" t="s">
        <v>1886</v>
      </c>
      <c r="E293" s="183" t="s">
        <v>1887</v>
      </c>
      <c r="F293" s="436" t="s">
        <v>682</v>
      </c>
      <c r="G293" s="426">
        <v>78.66</v>
      </c>
      <c r="H293" s="437">
        <f t="shared" si="9"/>
        <v>370</v>
      </c>
      <c r="I293" s="125" t="s">
        <v>2743</v>
      </c>
      <c r="J293" s="125" t="s">
        <v>229</v>
      </c>
      <c r="K293" s="125" t="s">
        <v>3</v>
      </c>
      <c r="L293" s="262">
        <v>39259010</v>
      </c>
      <c r="M293" s="176" t="s">
        <v>667</v>
      </c>
      <c r="N293" s="126">
        <v>0</v>
      </c>
      <c r="O293" s="293" t="s">
        <v>1888</v>
      </c>
      <c r="P293" s="292"/>
      <c r="Q293" s="176"/>
      <c r="R293" s="176"/>
      <c r="S293" s="146">
        <v>4060039133250</v>
      </c>
    </row>
    <row r="294" spans="1:19" x14ac:dyDescent="0.2">
      <c r="A294" s="313"/>
      <c r="B294" s="147" t="s">
        <v>1889</v>
      </c>
      <c r="C294" s="148"/>
      <c r="D294" s="149" t="s">
        <v>1160</v>
      </c>
      <c r="E294" s="148"/>
      <c r="F294" s="150"/>
      <c r="G294" s="314"/>
      <c r="H294" s="314"/>
      <c r="I294" s="151" t="s">
        <v>1160</v>
      </c>
      <c r="J294" s="151"/>
      <c r="K294" s="151"/>
      <c r="L294" s="151"/>
      <c r="M294" s="151"/>
      <c r="N294" s="151" t="s">
        <v>1160</v>
      </c>
      <c r="O294" s="151" t="s">
        <v>1160</v>
      </c>
      <c r="P294" s="257"/>
      <c r="Q294" s="153"/>
      <c r="R294" s="154"/>
      <c r="S294" s="280"/>
    </row>
    <row r="295" spans="1:19" x14ac:dyDescent="0.2">
      <c r="A295" s="313"/>
      <c r="B295" s="132" t="s">
        <v>1890</v>
      </c>
      <c r="C295" s="133" t="s">
        <v>145</v>
      </c>
      <c r="D295" s="134" t="s">
        <v>144</v>
      </c>
      <c r="E295" s="135" t="s">
        <v>1891</v>
      </c>
      <c r="F295" s="427" t="s">
        <v>682</v>
      </c>
      <c r="G295" s="308">
        <v>214.66</v>
      </c>
      <c r="H295" s="308">
        <f t="shared" si="9"/>
        <v>1010</v>
      </c>
      <c r="I295" s="137" t="s">
        <v>2743</v>
      </c>
      <c r="J295" s="137" t="s">
        <v>229</v>
      </c>
      <c r="K295" s="137" t="s">
        <v>3</v>
      </c>
      <c r="L295" s="138">
        <v>8536909599</v>
      </c>
      <c r="M295" s="137" t="s">
        <v>626</v>
      </c>
      <c r="N295" s="138">
        <v>125</v>
      </c>
      <c r="O295" s="138" t="s">
        <v>1892</v>
      </c>
      <c r="P295" s="158"/>
      <c r="Q295" s="137"/>
      <c r="R295" s="209"/>
      <c r="S295" s="160">
        <v>8717332264193</v>
      </c>
    </row>
    <row r="296" spans="1:19" x14ac:dyDescent="0.2">
      <c r="A296" s="334"/>
      <c r="B296" s="132" t="s">
        <v>1893</v>
      </c>
      <c r="C296" s="177" t="s">
        <v>173</v>
      </c>
      <c r="D296" s="134" t="s">
        <v>624</v>
      </c>
      <c r="E296" s="135" t="s">
        <v>1894</v>
      </c>
      <c r="F296" s="427" t="s">
        <v>682</v>
      </c>
      <c r="G296" s="308">
        <v>107.4</v>
      </c>
      <c r="H296" s="308">
        <f t="shared" si="9"/>
        <v>505</v>
      </c>
      <c r="I296" s="125" t="s">
        <v>2718</v>
      </c>
      <c r="J296" s="137" t="s">
        <v>229</v>
      </c>
      <c r="K296" s="137" t="s">
        <v>3</v>
      </c>
      <c r="L296" s="138">
        <v>8531103000</v>
      </c>
      <c r="M296" s="137" t="s">
        <v>625</v>
      </c>
      <c r="N296" s="138">
        <v>136</v>
      </c>
      <c r="O296" s="138" t="s">
        <v>1384</v>
      </c>
      <c r="P296" s="281"/>
      <c r="Q296" s="203" t="s">
        <v>1118</v>
      </c>
      <c r="R296" s="204"/>
      <c r="S296" s="160">
        <v>8717332974498</v>
      </c>
    </row>
    <row r="297" spans="1:19" x14ac:dyDescent="0.2">
      <c r="A297" s="334"/>
      <c r="B297" s="177" t="s">
        <v>1895</v>
      </c>
      <c r="C297" s="177" t="s">
        <v>149</v>
      </c>
      <c r="D297" s="134" t="s">
        <v>148</v>
      </c>
      <c r="E297" s="135" t="s">
        <v>1896</v>
      </c>
      <c r="F297" s="427" t="s">
        <v>682</v>
      </c>
      <c r="G297" s="308">
        <v>22.14</v>
      </c>
      <c r="H297" s="308">
        <f t="shared" si="9"/>
        <v>104</v>
      </c>
      <c r="I297" s="137" t="s">
        <v>2743</v>
      </c>
      <c r="J297" s="137" t="s">
        <v>229</v>
      </c>
      <c r="K297" s="137" t="s">
        <v>3</v>
      </c>
      <c r="L297" s="138">
        <v>7608208990</v>
      </c>
      <c r="M297" s="137" t="s">
        <v>626</v>
      </c>
      <c r="N297" s="138">
        <v>11</v>
      </c>
      <c r="O297" s="138" t="s">
        <v>1473</v>
      </c>
      <c r="P297" s="158"/>
      <c r="Q297" s="137"/>
      <c r="R297" s="209"/>
      <c r="S297" s="160">
        <v>8717332288274</v>
      </c>
    </row>
    <row r="298" spans="1:19" x14ac:dyDescent="0.2">
      <c r="A298" s="334"/>
      <c r="B298" s="177" t="s">
        <v>1897</v>
      </c>
      <c r="C298" s="177" t="s">
        <v>152</v>
      </c>
      <c r="D298" s="134" t="s">
        <v>151</v>
      </c>
      <c r="E298" s="135" t="s">
        <v>1898</v>
      </c>
      <c r="F298" s="427" t="s">
        <v>682</v>
      </c>
      <c r="G298" s="308">
        <v>42.98</v>
      </c>
      <c r="H298" s="308">
        <f t="shared" si="9"/>
        <v>202</v>
      </c>
      <c r="I298" s="137" t="s">
        <v>2743</v>
      </c>
      <c r="J298" s="137" t="s">
        <v>229</v>
      </c>
      <c r="K298" s="137" t="s">
        <v>3</v>
      </c>
      <c r="L298" s="138">
        <v>7608208990</v>
      </c>
      <c r="M298" s="137" t="s">
        <v>626</v>
      </c>
      <c r="N298" s="138">
        <v>31</v>
      </c>
      <c r="O298" s="138" t="s">
        <v>1423</v>
      </c>
      <c r="P298" s="158"/>
      <c r="Q298" s="137"/>
      <c r="R298" s="209"/>
      <c r="S298" s="160">
        <v>8717332288458</v>
      </c>
    </row>
    <row r="299" spans="1:19" x14ac:dyDescent="0.2">
      <c r="A299" s="334"/>
      <c r="B299" s="177" t="s">
        <v>1899</v>
      </c>
      <c r="C299" s="177" t="s">
        <v>155</v>
      </c>
      <c r="D299" s="134" t="s">
        <v>154</v>
      </c>
      <c r="E299" s="135" t="s">
        <v>1900</v>
      </c>
      <c r="F299" s="427" t="s">
        <v>682</v>
      </c>
      <c r="G299" s="308">
        <v>71.64</v>
      </c>
      <c r="H299" s="308">
        <f t="shared" si="9"/>
        <v>337</v>
      </c>
      <c r="I299" s="137" t="s">
        <v>2743</v>
      </c>
      <c r="J299" s="137" t="s">
        <v>229</v>
      </c>
      <c r="K299" s="137" t="s">
        <v>3</v>
      </c>
      <c r="L299" s="138">
        <v>7608208990</v>
      </c>
      <c r="M299" s="137" t="s">
        <v>626</v>
      </c>
      <c r="N299" s="138">
        <v>31</v>
      </c>
      <c r="O299" s="138" t="s">
        <v>1456</v>
      </c>
      <c r="P299" s="158"/>
      <c r="Q299" s="137"/>
      <c r="R299" s="209"/>
      <c r="S299" s="160">
        <v>8717332288465</v>
      </c>
    </row>
    <row r="300" spans="1:19" x14ac:dyDescent="0.2">
      <c r="A300" s="434"/>
      <c r="B300" s="132" t="s">
        <v>1901</v>
      </c>
      <c r="C300" s="177" t="s">
        <v>157</v>
      </c>
      <c r="D300" s="134" t="s">
        <v>2646</v>
      </c>
      <c r="E300" s="135" t="s">
        <v>1902</v>
      </c>
      <c r="F300" s="427" t="s">
        <v>682</v>
      </c>
      <c r="G300" s="308">
        <v>132.6</v>
      </c>
      <c r="H300" s="308">
        <f t="shared" si="9"/>
        <v>624</v>
      </c>
      <c r="I300" s="137" t="s">
        <v>2743</v>
      </c>
      <c r="J300" s="137" t="s">
        <v>229</v>
      </c>
      <c r="K300" s="137" t="s">
        <v>3</v>
      </c>
      <c r="L300" s="138">
        <v>8421999099</v>
      </c>
      <c r="M300" s="137" t="s">
        <v>626</v>
      </c>
      <c r="N300" s="138">
        <v>2</v>
      </c>
      <c r="O300" s="138" t="s">
        <v>1676</v>
      </c>
      <c r="P300" s="158"/>
      <c r="Q300" s="137"/>
      <c r="R300" s="209"/>
      <c r="S300" s="160">
        <v>782695089828</v>
      </c>
    </row>
    <row r="301" spans="1:19" x14ac:dyDescent="0.2">
      <c r="A301" s="434"/>
      <c r="B301" s="132" t="s">
        <v>1903</v>
      </c>
      <c r="C301" s="132" t="s">
        <v>160</v>
      </c>
      <c r="D301" s="134" t="s">
        <v>159</v>
      </c>
      <c r="E301" s="135" t="s">
        <v>1904</v>
      </c>
      <c r="F301" s="427" t="s">
        <v>682</v>
      </c>
      <c r="G301" s="308">
        <v>46.96</v>
      </c>
      <c r="H301" s="308">
        <f t="shared" si="9"/>
        <v>221</v>
      </c>
      <c r="I301" s="137" t="s">
        <v>2743</v>
      </c>
      <c r="J301" s="137" t="s">
        <v>229</v>
      </c>
      <c r="K301" s="137" t="s">
        <v>3</v>
      </c>
      <c r="L301" s="138">
        <v>85371099</v>
      </c>
      <c r="M301" s="137" t="s">
        <v>626</v>
      </c>
      <c r="N301" s="138">
        <v>4</v>
      </c>
      <c r="O301" s="138" t="s">
        <v>1779</v>
      </c>
      <c r="P301" s="158"/>
      <c r="Q301" s="137"/>
      <c r="R301" s="209"/>
      <c r="S301" s="160">
        <v>800549091183</v>
      </c>
    </row>
    <row r="302" spans="1:19" x14ac:dyDescent="0.2">
      <c r="A302" s="434"/>
      <c r="B302" s="147" t="s">
        <v>1905</v>
      </c>
      <c r="C302" s="148"/>
      <c r="D302" s="149" t="s">
        <v>1160</v>
      </c>
      <c r="E302" s="148"/>
      <c r="F302" s="150"/>
      <c r="G302" s="314"/>
      <c r="H302" s="314"/>
      <c r="I302" s="151" t="s">
        <v>1160</v>
      </c>
      <c r="J302" s="151"/>
      <c r="K302" s="151"/>
      <c r="L302" s="151"/>
      <c r="M302" s="151"/>
      <c r="N302" s="151" t="s">
        <v>1160</v>
      </c>
      <c r="O302" s="151" t="s">
        <v>1160</v>
      </c>
      <c r="P302" s="257"/>
      <c r="Q302" s="151"/>
      <c r="R302" s="154"/>
      <c r="S302" s="280"/>
    </row>
    <row r="303" spans="1:19" s="323" customFormat="1" x14ac:dyDescent="0.2">
      <c r="A303" s="434"/>
      <c r="B303" s="221"/>
      <c r="C303" s="177" t="s">
        <v>2647</v>
      </c>
      <c r="D303" s="158" t="s">
        <v>2648</v>
      </c>
      <c r="E303" s="226" t="s">
        <v>2649</v>
      </c>
      <c r="F303" s="435" t="s">
        <v>682</v>
      </c>
      <c r="G303" s="308">
        <v>6215.63</v>
      </c>
      <c r="H303" s="308">
        <f t="shared" si="9"/>
        <v>29238</v>
      </c>
      <c r="I303" s="137" t="s">
        <v>2743</v>
      </c>
      <c r="J303" s="137" t="s">
        <v>229</v>
      </c>
      <c r="K303" s="137" t="s">
        <v>229</v>
      </c>
      <c r="L303" s="224">
        <v>85365019</v>
      </c>
      <c r="M303" s="209" t="s">
        <v>666</v>
      </c>
      <c r="N303" s="138"/>
      <c r="O303" s="138" t="s">
        <v>2650</v>
      </c>
      <c r="P303" s="288" t="s">
        <v>2724</v>
      </c>
      <c r="Q303" s="209"/>
      <c r="R303" s="209"/>
      <c r="S303" s="160">
        <v>4060039188960</v>
      </c>
    </row>
    <row r="304" spans="1:19" x14ac:dyDescent="0.2">
      <c r="A304" s="434"/>
      <c r="B304" s="132"/>
      <c r="C304" s="133">
        <v>924420</v>
      </c>
      <c r="D304" s="134" t="s">
        <v>2740</v>
      </c>
      <c r="E304" s="135" t="s">
        <v>2725</v>
      </c>
      <c r="F304" s="427" t="s">
        <v>682</v>
      </c>
      <c r="G304" s="308">
        <v>7703.12</v>
      </c>
      <c r="H304" s="308">
        <f t="shared" si="9"/>
        <v>36235</v>
      </c>
      <c r="I304" s="137" t="s">
        <v>2726</v>
      </c>
      <c r="J304" s="137" t="s">
        <v>229</v>
      </c>
      <c r="K304" s="137" t="s">
        <v>229</v>
      </c>
      <c r="L304" s="138" t="s">
        <v>2661</v>
      </c>
      <c r="M304" s="137" t="s">
        <v>666</v>
      </c>
      <c r="N304" s="138">
        <v>2</v>
      </c>
      <c r="O304" s="138" t="s">
        <v>2650</v>
      </c>
      <c r="P304" s="256" t="s">
        <v>2727</v>
      </c>
      <c r="Q304" s="137"/>
      <c r="R304" s="209"/>
      <c r="S304" s="160">
        <v>4060039188977</v>
      </c>
    </row>
    <row r="305" spans="1:19" x14ac:dyDescent="0.2">
      <c r="A305" s="434"/>
      <c r="B305" s="132"/>
      <c r="C305" s="133">
        <v>926826</v>
      </c>
      <c r="D305" s="134" t="s">
        <v>2728</v>
      </c>
      <c r="E305" s="135" t="s">
        <v>2729</v>
      </c>
      <c r="F305" s="427" t="s">
        <v>682</v>
      </c>
      <c r="G305" s="308">
        <v>637.5</v>
      </c>
      <c r="H305" s="308">
        <f t="shared" si="9"/>
        <v>2999</v>
      </c>
      <c r="I305" s="137" t="s">
        <v>2726</v>
      </c>
      <c r="J305" s="137" t="s">
        <v>229</v>
      </c>
      <c r="K305" s="137" t="s">
        <v>229</v>
      </c>
      <c r="L305" s="138" t="s">
        <v>2730</v>
      </c>
      <c r="M305" s="137" t="s">
        <v>666</v>
      </c>
      <c r="N305" s="138">
        <v>2</v>
      </c>
      <c r="O305" s="138" t="s">
        <v>2653</v>
      </c>
      <c r="P305" s="256"/>
      <c r="Q305" s="137"/>
      <c r="R305" s="209"/>
      <c r="S305" s="160">
        <v>4060039189004</v>
      </c>
    </row>
    <row r="306" spans="1:19" s="323" customFormat="1" x14ac:dyDescent="0.2">
      <c r="A306" s="434"/>
      <c r="B306" s="221"/>
      <c r="C306" s="135">
        <v>929144</v>
      </c>
      <c r="D306" s="158" t="s">
        <v>2651</v>
      </c>
      <c r="E306" s="226" t="s">
        <v>2652</v>
      </c>
      <c r="F306" s="435" t="s">
        <v>682</v>
      </c>
      <c r="G306" s="308">
        <v>474.85</v>
      </c>
      <c r="H306" s="308">
        <f t="shared" si="9"/>
        <v>2234</v>
      </c>
      <c r="I306" s="137" t="s">
        <v>2743</v>
      </c>
      <c r="J306" s="137" t="s">
        <v>229</v>
      </c>
      <c r="K306" s="137" t="s">
        <v>229</v>
      </c>
      <c r="L306" s="224">
        <v>85319000</v>
      </c>
      <c r="M306" s="209" t="s">
        <v>666</v>
      </c>
      <c r="N306" s="138"/>
      <c r="O306" s="138" t="s">
        <v>2653</v>
      </c>
      <c r="P306" s="288"/>
      <c r="Q306" s="209"/>
      <c r="R306" s="209"/>
      <c r="S306" s="160">
        <v>4060039188991</v>
      </c>
    </row>
    <row r="307" spans="1:19" s="323" customFormat="1" x14ac:dyDescent="0.2">
      <c r="A307" s="434"/>
      <c r="B307" s="221"/>
      <c r="C307" s="135">
        <v>924441</v>
      </c>
      <c r="D307" s="158" t="s">
        <v>2654</v>
      </c>
      <c r="E307" s="226" t="s">
        <v>2655</v>
      </c>
      <c r="F307" s="435" t="s">
        <v>682</v>
      </c>
      <c r="G307" s="308">
        <v>321.39999999999998</v>
      </c>
      <c r="H307" s="308">
        <f t="shared" si="9"/>
        <v>1512</v>
      </c>
      <c r="I307" s="137" t="s">
        <v>2743</v>
      </c>
      <c r="J307" s="137" t="s">
        <v>229</v>
      </c>
      <c r="K307" s="137" t="s">
        <v>229</v>
      </c>
      <c r="L307" s="224">
        <v>85389099</v>
      </c>
      <c r="M307" s="209" t="s">
        <v>666</v>
      </c>
      <c r="N307" s="138"/>
      <c r="O307" s="138" t="s">
        <v>2656</v>
      </c>
      <c r="P307" s="288"/>
      <c r="Q307" s="209"/>
      <c r="R307" s="209"/>
      <c r="S307" s="160">
        <v>4060039189028</v>
      </c>
    </row>
    <row r="308" spans="1:19" s="323" customFormat="1" x14ac:dyDescent="0.2">
      <c r="A308" s="434"/>
      <c r="B308" s="221"/>
      <c r="C308" s="135">
        <v>904757</v>
      </c>
      <c r="D308" s="158" t="s">
        <v>2657</v>
      </c>
      <c r="E308" s="226" t="s">
        <v>2658</v>
      </c>
      <c r="F308" s="435" t="s">
        <v>682</v>
      </c>
      <c r="G308" s="308">
        <v>50.35</v>
      </c>
      <c r="H308" s="308">
        <f t="shared" si="9"/>
        <v>237</v>
      </c>
      <c r="I308" s="137" t="s">
        <v>2743</v>
      </c>
      <c r="J308" s="137" t="s">
        <v>229</v>
      </c>
      <c r="K308" s="137" t="s">
        <v>229</v>
      </c>
      <c r="L308" s="224">
        <v>85389099</v>
      </c>
      <c r="M308" s="209" t="s">
        <v>666</v>
      </c>
      <c r="N308" s="138"/>
      <c r="O308" s="138" t="s">
        <v>2374</v>
      </c>
      <c r="P308" s="288"/>
      <c r="Q308" s="209"/>
      <c r="R308" s="209"/>
      <c r="S308" s="160">
        <v>4060039189042</v>
      </c>
    </row>
    <row r="309" spans="1:19" s="323" customFormat="1" x14ac:dyDescent="0.2">
      <c r="A309" s="434"/>
      <c r="B309" s="336"/>
      <c r="C309" s="135">
        <v>911674</v>
      </c>
      <c r="D309" s="158" t="s">
        <v>2659</v>
      </c>
      <c r="E309" s="226" t="s">
        <v>2660</v>
      </c>
      <c r="F309" s="435" t="s">
        <v>682</v>
      </c>
      <c r="G309" s="308">
        <v>9031.25</v>
      </c>
      <c r="H309" s="308">
        <f t="shared" si="9"/>
        <v>42483</v>
      </c>
      <c r="I309" s="137" t="s">
        <v>2743</v>
      </c>
      <c r="J309" s="137" t="s">
        <v>229</v>
      </c>
      <c r="K309" s="137" t="s">
        <v>229</v>
      </c>
      <c r="L309" s="224" t="s">
        <v>2661</v>
      </c>
      <c r="M309" s="209" t="s">
        <v>666</v>
      </c>
      <c r="N309" s="138"/>
      <c r="O309" s="138" t="s">
        <v>2650</v>
      </c>
      <c r="P309" s="288" t="s">
        <v>2662</v>
      </c>
      <c r="Q309" s="209"/>
      <c r="R309" s="209"/>
      <c r="S309" s="160">
        <v>4060039188984</v>
      </c>
    </row>
    <row r="310" spans="1:19" s="323" customFormat="1" x14ac:dyDescent="0.2">
      <c r="A310" s="434"/>
      <c r="B310" s="336"/>
      <c r="C310" s="135">
        <v>922689</v>
      </c>
      <c r="D310" s="158" t="s">
        <v>2663</v>
      </c>
      <c r="E310" s="226" t="s">
        <v>2664</v>
      </c>
      <c r="F310" s="435" t="s">
        <v>682</v>
      </c>
      <c r="G310" s="308">
        <v>1992.19</v>
      </c>
      <c r="H310" s="308">
        <f t="shared" si="9"/>
        <v>9371</v>
      </c>
      <c r="I310" s="137" t="s">
        <v>2743</v>
      </c>
      <c r="J310" s="137" t="s">
        <v>229</v>
      </c>
      <c r="K310" s="137" t="s">
        <v>229</v>
      </c>
      <c r="L310" s="224" t="s">
        <v>2665</v>
      </c>
      <c r="M310" s="209" t="s">
        <v>666</v>
      </c>
      <c r="N310" s="138"/>
      <c r="O310" s="138" t="s">
        <v>2666</v>
      </c>
      <c r="P310" s="288"/>
      <c r="Q310" s="209"/>
      <c r="R310" s="209"/>
      <c r="S310" s="160">
        <v>4060039189011</v>
      </c>
    </row>
    <row r="311" spans="1:19" s="323" customFormat="1" x14ac:dyDescent="0.2">
      <c r="A311" s="434"/>
      <c r="B311" s="336"/>
      <c r="C311" s="135">
        <v>924442</v>
      </c>
      <c r="D311" s="158" t="s">
        <v>2667</v>
      </c>
      <c r="E311" s="226" t="s">
        <v>2668</v>
      </c>
      <c r="F311" s="435" t="s">
        <v>682</v>
      </c>
      <c r="G311" s="308">
        <v>584.38</v>
      </c>
      <c r="H311" s="308">
        <f t="shared" si="9"/>
        <v>2749</v>
      </c>
      <c r="I311" s="137" t="s">
        <v>2743</v>
      </c>
      <c r="J311" s="137" t="s">
        <v>229</v>
      </c>
      <c r="K311" s="137" t="s">
        <v>229</v>
      </c>
      <c r="L311" s="224" t="s">
        <v>2669</v>
      </c>
      <c r="M311" s="209" t="s">
        <v>666</v>
      </c>
      <c r="N311" s="138"/>
      <c r="O311" s="138" t="s">
        <v>2670</v>
      </c>
      <c r="P311" s="288"/>
      <c r="Q311" s="209"/>
      <c r="R311" s="209"/>
      <c r="S311" s="160">
        <v>4060039189035</v>
      </c>
    </row>
    <row r="312" spans="1:19" s="323" customFormat="1" x14ac:dyDescent="0.2">
      <c r="A312" s="434"/>
      <c r="B312" s="221" t="s">
        <v>1906</v>
      </c>
      <c r="C312" s="135" t="s">
        <v>674</v>
      </c>
      <c r="D312" s="158" t="s">
        <v>254</v>
      </c>
      <c r="E312" s="226" t="s">
        <v>1907</v>
      </c>
      <c r="F312" s="435" t="s">
        <v>682</v>
      </c>
      <c r="G312" s="308">
        <v>6906.25</v>
      </c>
      <c r="H312" s="308">
        <f t="shared" si="9"/>
        <v>32487</v>
      </c>
      <c r="I312" s="137" t="s">
        <v>2743</v>
      </c>
      <c r="J312" s="137" t="s">
        <v>229</v>
      </c>
      <c r="K312" s="137" t="s">
        <v>3</v>
      </c>
      <c r="L312" s="224">
        <v>8536501999</v>
      </c>
      <c r="M312" s="209" t="s">
        <v>667</v>
      </c>
      <c r="N312" s="138">
        <v>6</v>
      </c>
      <c r="O312" s="138" t="s">
        <v>1908</v>
      </c>
      <c r="P312" s="288"/>
      <c r="Q312" s="209" t="s">
        <v>1118</v>
      </c>
      <c r="R312" s="209"/>
      <c r="S312" s="160">
        <v>8717332906345</v>
      </c>
    </row>
    <row r="313" spans="1:19" s="323" customFormat="1" x14ac:dyDescent="0.2">
      <c r="A313" s="434"/>
      <c r="B313" s="221" t="s">
        <v>1909</v>
      </c>
      <c r="C313" s="135" t="s">
        <v>675</v>
      </c>
      <c r="D313" s="158" t="s">
        <v>255</v>
      </c>
      <c r="E313" s="226" t="s">
        <v>1910</v>
      </c>
      <c r="F313" s="435" t="s">
        <v>682</v>
      </c>
      <c r="G313" s="308">
        <v>409.12</v>
      </c>
      <c r="H313" s="308">
        <f t="shared" si="9"/>
        <v>1925</v>
      </c>
      <c r="I313" s="137" t="s">
        <v>2743</v>
      </c>
      <c r="J313" s="137" t="s">
        <v>229</v>
      </c>
      <c r="K313" s="137" t="s">
        <v>3</v>
      </c>
      <c r="L313" s="224">
        <v>8536501999</v>
      </c>
      <c r="M313" s="209" t="s">
        <v>667</v>
      </c>
      <c r="N313" s="138">
        <v>9</v>
      </c>
      <c r="O313" s="138" t="s">
        <v>1911</v>
      </c>
      <c r="P313" s="288"/>
      <c r="Q313" s="209" t="s">
        <v>1118</v>
      </c>
      <c r="R313" s="209"/>
      <c r="S313" s="160">
        <v>8717332906376</v>
      </c>
    </row>
    <row r="314" spans="1:19" x14ac:dyDescent="0.2">
      <c r="A314" s="334"/>
      <c r="B314" s="147" t="s">
        <v>1912</v>
      </c>
      <c r="C314" s="148"/>
      <c r="D314" s="149" t="s">
        <v>1160</v>
      </c>
      <c r="E314" s="148"/>
      <c r="F314" s="150"/>
      <c r="G314" s="314"/>
      <c r="H314" s="314"/>
      <c r="I314" s="151" t="s">
        <v>1160</v>
      </c>
      <c r="J314" s="151"/>
      <c r="K314" s="151"/>
      <c r="L314" s="151"/>
      <c r="M314" s="151"/>
      <c r="N314" s="151" t="s">
        <v>1160</v>
      </c>
      <c r="O314" s="151" t="s">
        <v>1160</v>
      </c>
      <c r="P314" s="257"/>
      <c r="Q314" s="153"/>
      <c r="R314" s="154"/>
      <c r="S314" s="280"/>
    </row>
    <row r="315" spans="1:19" x14ac:dyDescent="0.2">
      <c r="A315" s="434"/>
      <c r="B315" s="132" t="s">
        <v>1913</v>
      </c>
      <c r="C315" s="133" t="s">
        <v>264</v>
      </c>
      <c r="D315" s="134" t="s">
        <v>263</v>
      </c>
      <c r="E315" s="135" t="s">
        <v>1914</v>
      </c>
      <c r="F315" s="427" t="s">
        <v>682</v>
      </c>
      <c r="G315" s="308">
        <v>60.81</v>
      </c>
      <c r="H315" s="308">
        <f t="shared" si="9"/>
        <v>286</v>
      </c>
      <c r="I315" s="137" t="s">
        <v>2743</v>
      </c>
      <c r="J315" s="137" t="s">
        <v>229</v>
      </c>
      <c r="K315" s="138">
        <v>1</v>
      </c>
      <c r="L315" s="138">
        <v>8536501999</v>
      </c>
      <c r="M315" s="137" t="s">
        <v>626</v>
      </c>
      <c r="N315" s="138">
        <v>992</v>
      </c>
      <c r="O315" s="138" t="s">
        <v>1915</v>
      </c>
      <c r="P315" s="158"/>
      <c r="Q315" s="137" t="s">
        <v>1118</v>
      </c>
      <c r="R315" s="209"/>
      <c r="S315" s="160">
        <v>8717332250127</v>
      </c>
    </row>
    <row r="316" spans="1:19" x14ac:dyDescent="0.2">
      <c r="A316" s="434"/>
      <c r="B316" s="132" t="s">
        <v>1916</v>
      </c>
      <c r="C316" s="133" t="s">
        <v>267</v>
      </c>
      <c r="D316" s="134" t="s">
        <v>266</v>
      </c>
      <c r="E316" s="135" t="s">
        <v>1917</v>
      </c>
      <c r="F316" s="427" t="s">
        <v>682</v>
      </c>
      <c r="G316" s="308">
        <v>152</v>
      </c>
      <c r="H316" s="308">
        <f t="shared" si="9"/>
        <v>715</v>
      </c>
      <c r="I316" s="137" t="s">
        <v>2743</v>
      </c>
      <c r="J316" s="137" t="s">
        <v>229</v>
      </c>
      <c r="K316" s="138">
        <v>1</v>
      </c>
      <c r="L316" s="138">
        <v>8536501999</v>
      </c>
      <c r="M316" s="137" t="s">
        <v>626</v>
      </c>
      <c r="N316" s="138">
        <v>62</v>
      </c>
      <c r="O316" s="138" t="s">
        <v>1918</v>
      </c>
      <c r="P316" s="158"/>
      <c r="Q316" s="137" t="s">
        <v>1118</v>
      </c>
      <c r="R316" s="209"/>
      <c r="S316" s="160">
        <v>8717332250134</v>
      </c>
    </row>
    <row r="317" spans="1:19" x14ac:dyDescent="0.2">
      <c r="A317" s="434"/>
      <c r="B317" s="132" t="s">
        <v>1919</v>
      </c>
      <c r="C317" s="133" t="s">
        <v>1920</v>
      </c>
      <c r="D317" s="134" t="s">
        <v>1921</v>
      </c>
      <c r="E317" s="135" t="s">
        <v>1922</v>
      </c>
      <c r="F317" s="427" t="s">
        <v>682</v>
      </c>
      <c r="G317" s="308">
        <v>60.81</v>
      </c>
      <c r="H317" s="308">
        <f t="shared" si="9"/>
        <v>286</v>
      </c>
      <c r="I317" s="137" t="s">
        <v>2743</v>
      </c>
      <c r="J317" s="137" t="s">
        <v>229</v>
      </c>
      <c r="K317" s="138">
        <v>1</v>
      </c>
      <c r="L317" s="138">
        <v>8536501999</v>
      </c>
      <c r="M317" s="137" t="s">
        <v>626</v>
      </c>
      <c r="N317" s="138">
        <v>222</v>
      </c>
      <c r="O317" s="138" t="s">
        <v>1923</v>
      </c>
      <c r="P317" s="158"/>
      <c r="Q317" s="137" t="s">
        <v>1118</v>
      </c>
      <c r="R317" s="209"/>
      <c r="S317" s="160">
        <v>8717332250141</v>
      </c>
    </row>
    <row r="318" spans="1:19" x14ac:dyDescent="0.2">
      <c r="A318" s="434"/>
      <c r="B318" s="132" t="s">
        <v>1924</v>
      </c>
      <c r="C318" s="133" t="s">
        <v>1925</v>
      </c>
      <c r="D318" s="134" t="s">
        <v>1926</v>
      </c>
      <c r="E318" s="135" t="s">
        <v>1927</v>
      </c>
      <c r="F318" s="427" t="s">
        <v>682</v>
      </c>
      <c r="G318" s="308">
        <v>152</v>
      </c>
      <c r="H318" s="308">
        <f t="shared" si="9"/>
        <v>715</v>
      </c>
      <c r="I318" s="137" t="s">
        <v>2743</v>
      </c>
      <c r="J318" s="137" t="s">
        <v>229</v>
      </c>
      <c r="K318" s="137" t="s">
        <v>3</v>
      </c>
      <c r="L318" s="138">
        <v>8531900000</v>
      </c>
      <c r="M318" s="137" t="s">
        <v>626</v>
      </c>
      <c r="N318" s="138">
        <v>7</v>
      </c>
      <c r="O318" s="138" t="s">
        <v>1928</v>
      </c>
      <c r="P318" s="158"/>
      <c r="Q318" s="137" t="s">
        <v>1118</v>
      </c>
      <c r="R318" s="209"/>
      <c r="S318" s="160">
        <v>8717332250158</v>
      </c>
    </row>
    <row r="319" spans="1:19" x14ac:dyDescent="0.2">
      <c r="A319" s="434"/>
      <c r="B319" s="132" t="s">
        <v>1929</v>
      </c>
      <c r="C319" s="133" t="s">
        <v>1930</v>
      </c>
      <c r="D319" s="134" t="s">
        <v>1931</v>
      </c>
      <c r="E319" s="135" t="s">
        <v>1932</v>
      </c>
      <c r="F319" s="427" t="s">
        <v>682</v>
      </c>
      <c r="G319" s="308">
        <v>60.81</v>
      </c>
      <c r="H319" s="308">
        <f t="shared" si="9"/>
        <v>286</v>
      </c>
      <c r="I319" s="137" t="s">
        <v>2743</v>
      </c>
      <c r="J319" s="137" t="s">
        <v>229</v>
      </c>
      <c r="K319" s="137" t="s">
        <v>3</v>
      </c>
      <c r="L319" s="138">
        <v>8531900000</v>
      </c>
      <c r="M319" s="137" t="s">
        <v>626</v>
      </c>
      <c r="N319" s="138">
        <v>28</v>
      </c>
      <c r="O319" s="138" t="s">
        <v>1933</v>
      </c>
      <c r="P319" s="158"/>
      <c r="Q319" s="137" t="s">
        <v>1118</v>
      </c>
      <c r="R319" s="209"/>
      <c r="S319" s="160">
        <v>8717332250165</v>
      </c>
    </row>
    <row r="320" spans="1:19" x14ac:dyDescent="0.2">
      <c r="A320" s="434"/>
      <c r="B320" s="132" t="s">
        <v>1934</v>
      </c>
      <c r="C320" s="132" t="s">
        <v>1935</v>
      </c>
      <c r="D320" s="134" t="s">
        <v>1936</v>
      </c>
      <c r="E320" s="135" t="s">
        <v>1937</v>
      </c>
      <c r="F320" s="427" t="s">
        <v>682</v>
      </c>
      <c r="G320" s="308">
        <v>63.38</v>
      </c>
      <c r="H320" s="308">
        <f t="shared" si="9"/>
        <v>298</v>
      </c>
      <c r="I320" s="137" t="s">
        <v>2743</v>
      </c>
      <c r="J320" s="137" t="s">
        <v>229</v>
      </c>
      <c r="K320" s="137" t="s">
        <v>3</v>
      </c>
      <c r="L320" s="138">
        <v>8536501999</v>
      </c>
      <c r="M320" s="137" t="s">
        <v>626</v>
      </c>
      <c r="N320" s="138">
        <v>20</v>
      </c>
      <c r="O320" s="138" t="s">
        <v>1938</v>
      </c>
      <c r="P320" s="158"/>
      <c r="Q320" s="137"/>
      <c r="R320" s="209"/>
      <c r="S320" s="160">
        <v>8717332250172</v>
      </c>
    </row>
    <row r="321" spans="1:19" x14ac:dyDescent="0.2">
      <c r="A321" s="434"/>
      <c r="B321" s="132" t="s">
        <v>1939</v>
      </c>
      <c r="C321" s="132" t="s">
        <v>1940</v>
      </c>
      <c r="D321" s="134" t="s">
        <v>1941</v>
      </c>
      <c r="E321" s="135" t="s">
        <v>1942</v>
      </c>
      <c r="F321" s="427" t="s">
        <v>682</v>
      </c>
      <c r="G321" s="308">
        <v>63.38</v>
      </c>
      <c r="H321" s="308">
        <f t="shared" si="9"/>
        <v>298</v>
      </c>
      <c r="I321" s="137" t="s">
        <v>2743</v>
      </c>
      <c r="J321" s="137" t="s">
        <v>229</v>
      </c>
      <c r="K321" s="137" t="s">
        <v>3</v>
      </c>
      <c r="L321" s="138">
        <v>8536501999</v>
      </c>
      <c r="M321" s="137" t="s">
        <v>626</v>
      </c>
      <c r="N321" s="138">
        <v>4</v>
      </c>
      <c r="O321" s="138" t="s">
        <v>1928</v>
      </c>
      <c r="P321" s="158"/>
      <c r="Q321" s="137"/>
      <c r="R321" s="209"/>
      <c r="S321" s="160">
        <v>8717332256686</v>
      </c>
    </row>
    <row r="322" spans="1:19" x14ac:dyDescent="0.2">
      <c r="A322" s="434"/>
      <c r="B322" s="216" t="s">
        <v>1943</v>
      </c>
      <c r="C322" s="132" t="s">
        <v>1944</v>
      </c>
      <c r="D322" s="134" t="s">
        <v>1945</v>
      </c>
      <c r="E322" s="135" t="s">
        <v>1946</v>
      </c>
      <c r="F322" s="427" t="s">
        <v>682</v>
      </c>
      <c r="G322" s="308">
        <v>60.81</v>
      </c>
      <c r="H322" s="308">
        <f t="shared" si="9"/>
        <v>286</v>
      </c>
      <c r="I322" s="125" t="s">
        <v>2718</v>
      </c>
      <c r="J322" s="137" t="s">
        <v>229</v>
      </c>
      <c r="K322" s="138">
        <v>1</v>
      </c>
      <c r="L322" s="138">
        <v>8536501999</v>
      </c>
      <c r="M322" s="137" t="s">
        <v>626</v>
      </c>
      <c r="N322" s="138">
        <v>15</v>
      </c>
      <c r="O322" s="138" t="s">
        <v>1928</v>
      </c>
      <c r="P322" s="158"/>
      <c r="Q322" s="137" t="s">
        <v>1118</v>
      </c>
      <c r="R322" s="209"/>
      <c r="S322" s="160">
        <v>8717332951499</v>
      </c>
    </row>
    <row r="323" spans="1:19" x14ac:dyDescent="0.2">
      <c r="A323" s="434"/>
      <c r="B323" s="132" t="s">
        <v>1947</v>
      </c>
      <c r="C323" s="132" t="s">
        <v>998</v>
      </c>
      <c r="D323" s="134" t="s">
        <v>1001</v>
      </c>
      <c r="E323" s="135" t="s">
        <v>1948</v>
      </c>
      <c r="F323" s="427" t="s">
        <v>682</v>
      </c>
      <c r="G323" s="308">
        <v>71.31</v>
      </c>
      <c r="H323" s="308">
        <f t="shared" si="9"/>
        <v>335</v>
      </c>
      <c r="I323" s="125" t="s">
        <v>2718</v>
      </c>
      <c r="J323" s="137" t="s">
        <v>229</v>
      </c>
      <c r="K323" s="137" t="s">
        <v>3</v>
      </c>
      <c r="L323" s="138">
        <v>8536501999</v>
      </c>
      <c r="M323" s="137" t="s">
        <v>626</v>
      </c>
      <c r="N323" s="138">
        <v>64</v>
      </c>
      <c r="O323" s="138" t="s">
        <v>1949</v>
      </c>
      <c r="P323" s="158"/>
      <c r="Q323" s="137"/>
      <c r="R323" s="209"/>
      <c r="S323" s="160">
        <v>8717332259236</v>
      </c>
    </row>
    <row r="324" spans="1:19" x14ac:dyDescent="0.2">
      <c r="A324" s="434"/>
      <c r="B324" s="132" t="s">
        <v>1950</v>
      </c>
      <c r="C324" s="132" t="s">
        <v>999</v>
      </c>
      <c r="D324" s="134" t="s">
        <v>1002</v>
      </c>
      <c r="E324" s="135" t="s">
        <v>1951</v>
      </c>
      <c r="F324" s="427" t="s">
        <v>682</v>
      </c>
      <c r="G324" s="308">
        <v>71.31</v>
      </c>
      <c r="H324" s="308">
        <f t="shared" si="9"/>
        <v>335</v>
      </c>
      <c r="I324" s="125" t="s">
        <v>2718</v>
      </c>
      <c r="J324" s="137" t="s">
        <v>229</v>
      </c>
      <c r="K324" s="138">
        <v>1</v>
      </c>
      <c r="L324" s="138">
        <v>8536501999</v>
      </c>
      <c r="M324" s="137" t="s">
        <v>626</v>
      </c>
      <c r="N324" s="138">
        <v>497</v>
      </c>
      <c r="O324" s="138" t="s">
        <v>1952</v>
      </c>
      <c r="P324" s="158"/>
      <c r="Q324" s="137"/>
      <c r="R324" s="209"/>
      <c r="S324" s="160">
        <v>8717332259243</v>
      </c>
    </row>
    <row r="325" spans="1:19" x14ac:dyDescent="0.2">
      <c r="A325" s="434"/>
      <c r="B325" s="132" t="s">
        <v>1953</v>
      </c>
      <c r="C325" s="132" t="s">
        <v>996</v>
      </c>
      <c r="D325" s="134" t="s">
        <v>997</v>
      </c>
      <c r="E325" s="135" t="s">
        <v>1954</v>
      </c>
      <c r="F325" s="427" t="s">
        <v>682</v>
      </c>
      <c r="G325" s="308">
        <v>71.31</v>
      </c>
      <c r="H325" s="308">
        <f t="shared" si="9"/>
        <v>335</v>
      </c>
      <c r="I325" s="125" t="s">
        <v>2718</v>
      </c>
      <c r="J325" s="137" t="s">
        <v>229</v>
      </c>
      <c r="K325" s="137" t="s">
        <v>3</v>
      </c>
      <c r="L325" s="138">
        <v>8536501999</v>
      </c>
      <c r="M325" s="137" t="s">
        <v>626</v>
      </c>
      <c r="N325" s="138">
        <v>3</v>
      </c>
      <c r="O325" s="138" t="s">
        <v>1952</v>
      </c>
      <c r="P325" s="158"/>
      <c r="Q325" s="137"/>
      <c r="R325" s="209"/>
      <c r="S325" s="160">
        <v>8717332259250</v>
      </c>
    </row>
    <row r="326" spans="1:19" x14ac:dyDescent="0.2">
      <c r="A326" s="434"/>
      <c r="B326" s="132" t="s">
        <v>1955</v>
      </c>
      <c r="C326" s="132" t="s">
        <v>1000</v>
      </c>
      <c r="D326" s="134" t="s">
        <v>1003</v>
      </c>
      <c r="E326" s="135" t="s">
        <v>1956</v>
      </c>
      <c r="F326" s="427" t="s">
        <v>682</v>
      </c>
      <c r="G326" s="308">
        <v>71.31</v>
      </c>
      <c r="H326" s="308">
        <f t="shared" si="9"/>
        <v>335</v>
      </c>
      <c r="I326" s="125" t="s">
        <v>2718</v>
      </c>
      <c r="J326" s="137" t="s">
        <v>229</v>
      </c>
      <c r="K326" s="137" t="s">
        <v>3</v>
      </c>
      <c r="L326" s="138">
        <v>8536501999</v>
      </c>
      <c r="M326" s="137" t="s">
        <v>626</v>
      </c>
      <c r="N326" s="138">
        <v>28</v>
      </c>
      <c r="O326" s="138" t="s">
        <v>1957</v>
      </c>
      <c r="P326" s="158"/>
      <c r="Q326" s="137"/>
      <c r="R326" s="209"/>
      <c r="S326" s="160">
        <v>8717332259267</v>
      </c>
    </row>
    <row r="327" spans="1:19" x14ac:dyDescent="0.2">
      <c r="A327" s="434"/>
      <c r="B327" s="132" t="s">
        <v>1958</v>
      </c>
      <c r="C327" s="132" t="s">
        <v>1959</v>
      </c>
      <c r="D327" s="134" t="s">
        <v>1960</v>
      </c>
      <c r="E327" s="135" t="s">
        <v>1961</v>
      </c>
      <c r="F327" s="427" t="s">
        <v>682</v>
      </c>
      <c r="G327" s="308">
        <v>71.31</v>
      </c>
      <c r="H327" s="308">
        <f t="shared" ref="H327:H390" si="10">ROUND(ROUND(G327*4.704,2),0)</f>
        <v>335</v>
      </c>
      <c r="I327" s="125" t="s">
        <v>2718</v>
      </c>
      <c r="J327" s="137" t="s">
        <v>229</v>
      </c>
      <c r="K327" s="137" t="s">
        <v>229</v>
      </c>
      <c r="L327" s="138">
        <v>8536501999</v>
      </c>
      <c r="M327" s="137" t="s">
        <v>626</v>
      </c>
      <c r="N327" s="138">
        <v>0</v>
      </c>
      <c r="O327" s="138" t="s">
        <v>1933</v>
      </c>
      <c r="P327" s="158"/>
      <c r="Q327" s="137"/>
      <c r="R327" s="209"/>
      <c r="S327" s="160" t="s">
        <v>1962</v>
      </c>
    </row>
    <row r="328" spans="1:19" x14ac:dyDescent="0.2">
      <c r="A328" s="434"/>
      <c r="B328" s="132" t="s">
        <v>1963</v>
      </c>
      <c r="C328" s="132" t="s">
        <v>1964</v>
      </c>
      <c r="D328" s="134" t="s">
        <v>1965</v>
      </c>
      <c r="E328" s="135" t="s">
        <v>1966</v>
      </c>
      <c r="F328" s="427" t="s">
        <v>682</v>
      </c>
      <c r="G328" s="308">
        <v>71.31</v>
      </c>
      <c r="H328" s="308">
        <f t="shared" si="10"/>
        <v>335</v>
      </c>
      <c r="I328" s="125" t="s">
        <v>2718</v>
      </c>
      <c r="J328" s="137" t="s">
        <v>229</v>
      </c>
      <c r="K328" s="137" t="s">
        <v>3</v>
      </c>
      <c r="L328" s="138">
        <v>8536501999</v>
      </c>
      <c r="M328" s="137" t="s">
        <v>626</v>
      </c>
      <c r="N328" s="138">
        <v>12</v>
      </c>
      <c r="O328" s="138" t="s">
        <v>1949</v>
      </c>
      <c r="P328" s="158"/>
      <c r="Q328" s="137"/>
      <c r="R328" s="209"/>
      <c r="S328" s="160" t="s">
        <v>1967</v>
      </c>
    </row>
    <row r="329" spans="1:19" x14ac:dyDescent="0.2">
      <c r="A329" s="434"/>
      <c r="B329" s="132" t="s">
        <v>1968</v>
      </c>
      <c r="C329" s="132" t="s">
        <v>1969</v>
      </c>
      <c r="D329" s="134" t="s">
        <v>1970</v>
      </c>
      <c r="E329" s="135" t="s">
        <v>1971</v>
      </c>
      <c r="F329" s="427" t="s">
        <v>682</v>
      </c>
      <c r="G329" s="308">
        <v>71.31</v>
      </c>
      <c r="H329" s="308">
        <f t="shared" si="10"/>
        <v>335</v>
      </c>
      <c r="I329" s="125" t="s">
        <v>2718</v>
      </c>
      <c r="J329" s="137" t="s">
        <v>229</v>
      </c>
      <c r="K329" s="137" t="s">
        <v>229</v>
      </c>
      <c r="L329" s="138">
        <v>8536501999</v>
      </c>
      <c r="M329" s="137" t="s">
        <v>626</v>
      </c>
      <c r="N329" s="138">
        <v>0</v>
      </c>
      <c r="O329" s="138" t="s">
        <v>1928</v>
      </c>
      <c r="P329" s="158"/>
      <c r="Q329" s="137"/>
      <c r="R329" s="209"/>
      <c r="S329" s="160" t="s">
        <v>1972</v>
      </c>
    </row>
    <row r="330" spans="1:19" x14ac:dyDescent="0.2">
      <c r="A330" s="434"/>
      <c r="B330" s="132" t="s">
        <v>1973</v>
      </c>
      <c r="C330" s="132" t="s">
        <v>1974</v>
      </c>
      <c r="D330" s="134" t="s">
        <v>1975</v>
      </c>
      <c r="E330" s="135" t="s">
        <v>1976</v>
      </c>
      <c r="F330" s="427" t="s">
        <v>682</v>
      </c>
      <c r="G330" s="308">
        <v>71.31</v>
      </c>
      <c r="H330" s="308">
        <f t="shared" si="10"/>
        <v>335</v>
      </c>
      <c r="I330" s="125" t="s">
        <v>2718</v>
      </c>
      <c r="J330" s="137" t="s">
        <v>229</v>
      </c>
      <c r="K330" s="137" t="s">
        <v>3</v>
      </c>
      <c r="L330" s="138">
        <v>8536501999</v>
      </c>
      <c r="M330" s="137" t="s">
        <v>626</v>
      </c>
      <c r="N330" s="138">
        <v>27</v>
      </c>
      <c r="O330" s="138" t="s">
        <v>1928</v>
      </c>
      <c r="P330" s="158"/>
      <c r="Q330" s="137"/>
      <c r="R330" s="209"/>
      <c r="S330" s="160" t="s">
        <v>1977</v>
      </c>
    </row>
    <row r="331" spans="1:19" x14ac:dyDescent="0.2">
      <c r="A331" s="434"/>
      <c r="B331" s="132">
        <v>665000012709</v>
      </c>
      <c r="C331" s="132" t="s">
        <v>1978</v>
      </c>
      <c r="D331" s="218" t="s">
        <v>1979</v>
      </c>
      <c r="E331" s="156" t="s">
        <v>1980</v>
      </c>
      <c r="F331" s="427" t="s">
        <v>682</v>
      </c>
      <c r="G331" s="308">
        <v>234.78</v>
      </c>
      <c r="H331" s="308">
        <f t="shared" si="10"/>
        <v>1104</v>
      </c>
      <c r="I331" s="125" t="s">
        <v>2718</v>
      </c>
      <c r="J331" s="138" t="s">
        <v>229</v>
      </c>
      <c r="K331" s="138" t="s">
        <v>3</v>
      </c>
      <c r="L331" s="138">
        <v>8536501999</v>
      </c>
      <c r="M331" s="138" t="s">
        <v>626</v>
      </c>
      <c r="N331" s="138">
        <v>9</v>
      </c>
      <c r="O331" s="138" t="s">
        <v>1453</v>
      </c>
      <c r="P331" s="210"/>
      <c r="Q331" s="138"/>
      <c r="R331" s="209"/>
      <c r="S331" s="160">
        <v>8717332259212</v>
      </c>
    </row>
    <row r="332" spans="1:19" ht="16.5" x14ac:dyDescent="0.2">
      <c r="A332" s="434"/>
      <c r="B332" s="132">
        <v>665000012780</v>
      </c>
      <c r="C332" s="132" t="s">
        <v>1981</v>
      </c>
      <c r="D332" s="218" t="s">
        <v>1982</v>
      </c>
      <c r="E332" s="156" t="s">
        <v>1983</v>
      </c>
      <c r="F332" s="427" t="s">
        <v>682</v>
      </c>
      <c r="G332" s="308">
        <v>234.78</v>
      </c>
      <c r="H332" s="308">
        <f t="shared" si="10"/>
        <v>1104</v>
      </c>
      <c r="I332" s="125" t="s">
        <v>2718</v>
      </c>
      <c r="J332" s="138" t="s">
        <v>229</v>
      </c>
      <c r="K332" s="138">
        <v>1</v>
      </c>
      <c r="L332" s="138">
        <v>8536501999</v>
      </c>
      <c r="M332" s="138" t="s">
        <v>626</v>
      </c>
      <c r="N332" s="138">
        <v>36</v>
      </c>
      <c r="O332" s="138" t="s">
        <v>1641</v>
      </c>
      <c r="P332" s="210"/>
      <c r="Q332" s="138"/>
      <c r="R332" s="209"/>
      <c r="S332" s="160">
        <v>8717332259229</v>
      </c>
    </row>
    <row r="333" spans="1:19" x14ac:dyDescent="0.2">
      <c r="A333" s="334"/>
      <c r="B333" s="132" t="s">
        <v>1984</v>
      </c>
      <c r="C333" s="132" t="s">
        <v>1985</v>
      </c>
      <c r="D333" s="134" t="s">
        <v>1986</v>
      </c>
      <c r="E333" s="156" t="s">
        <v>1987</v>
      </c>
      <c r="F333" s="427" t="s">
        <v>682</v>
      </c>
      <c r="G333" s="308">
        <v>70.540000000000006</v>
      </c>
      <c r="H333" s="308">
        <f t="shared" si="10"/>
        <v>332</v>
      </c>
      <c r="I333" s="125" t="s">
        <v>2718</v>
      </c>
      <c r="J333" s="137" t="s">
        <v>229</v>
      </c>
      <c r="K333" s="137" t="s">
        <v>229</v>
      </c>
      <c r="L333" s="138" t="s">
        <v>2625</v>
      </c>
      <c r="M333" s="171" t="s">
        <v>626</v>
      </c>
      <c r="N333" s="138">
        <v>0</v>
      </c>
      <c r="O333" s="227">
        <v>0.27</v>
      </c>
      <c r="P333" s="158"/>
      <c r="Q333" s="171"/>
      <c r="R333" s="209" t="s">
        <v>1482</v>
      </c>
      <c r="S333" s="160">
        <v>8717332828876</v>
      </c>
    </row>
    <row r="334" spans="1:19" x14ac:dyDescent="0.2">
      <c r="A334" s="434"/>
      <c r="B334" s="147" t="s">
        <v>1988</v>
      </c>
      <c r="C334" s="148"/>
      <c r="D334" s="149" t="s">
        <v>1160</v>
      </c>
      <c r="E334" s="148"/>
      <c r="F334" s="150"/>
      <c r="G334" s="314"/>
      <c r="H334" s="314"/>
      <c r="I334" s="151" t="s">
        <v>1160</v>
      </c>
      <c r="J334" s="151"/>
      <c r="K334" s="151"/>
      <c r="L334" s="151"/>
      <c r="M334" s="151"/>
      <c r="N334" s="151" t="s">
        <v>1160</v>
      </c>
      <c r="O334" s="151" t="s">
        <v>1160</v>
      </c>
      <c r="P334" s="257"/>
      <c r="Q334" s="153"/>
      <c r="R334" s="154"/>
      <c r="S334" s="280"/>
    </row>
    <row r="335" spans="1:19" x14ac:dyDescent="0.2">
      <c r="A335" s="434"/>
      <c r="B335" s="132" t="s">
        <v>1989</v>
      </c>
      <c r="C335" s="133" t="s">
        <v>1990</v>
      </c>
      <c r="D335" s="134" t="s">
        <v>1991</v>
      </c>
      <c r="E335" s="135" t="s">
        <v>1992</v>
      </c>
      <c r="F335" s="427" t="s">
        <v>682</v>
      </c>
      <c r="G335" s="308">
        <v>40.08</v>
      </c>
      <c r="H335" s="308">
        <f t="shared" si="10"/>
        <v>189</v>
      </c>
      <c r="I335" s="137" t="s">
        <v>2743</v>
      </c>
      <c r="J335" s="137" t="s">
        <v>229</v>
      </c>
      <c r="K335" s="138">
        <v>1</v>
      </c>
      <c r="L335" s="138">
        <v>8536501999</v>
      </c>
      <c r="M335" s="137" t="s">
        <v>626</v>
      </c>
      <c r="N335" s="138">
        <v>59</v>
      </c>
      <c r="O335" s="138" t="s">
        <v>1993</v>
      </c>
      <c r="P335" s="158"/>
      <c r="Q335" s="137" t="s">
        <v>1118</v>
      </c>
      <c r="R335" s="209"/>
      <c r="S335" s="160">
        <v>8717332250073</v>
      </c>
    </row>
    <row r="336" spans="1:19" x14ac:dyDescent="0.2">
      <c r="A336" s="434"/>
      <c r="B336" s="132" t="s">
        <v>1994</v>
      </c>
      <c r="C336" s="133" t="s">
        <v>1995</v>
      </c>
      <c r="D336" s="134" t="s">
        <v>1996</v>
      </c>
      <c r="E336" s="135" t="s">
        <v>1997</v>
      </c>
      <c r="F336" s="427" t="s">
        <v>682</v>
      </c>
      <c r="G336" s="308">
        <v>100.87</v>
      </c>
      <c r="H336" s="308">
        <f t="shared" si="10"/>
        <v>474</v>
      </c>
      <c r="I336" s="137" t="s">
        <v>2743</v>
      </c>
      <c r="J336" s="137" t="s">
        <v>229</v>
      </c>
      <c r="K336" s="137" t="s">
        <v>3</v>
      </c>
      <c r="L336" s="138">
        <v>8536501999</v>
      </c>
      <c r="M336" s="137" t="s">
        <v>626</v>
      </c>
      <c r="N336" s="138">
        <v>23</v>
      </c>
      <c r="O336" s="138" t="s">
        <v>1129</v>
      </c>
      <c r="P336" s="158"/>
      <c r="Q336" s="137" t="s">
        <v>1118</v>
      </c>
      <c r="R336" s="209"/>
      <c r="S336" s="160">
        <v>8717332250080</v>
      </c>
    </row>
    <row r="337" spans="1:19" x14ac:dyDescent="0.2">
      <c r="A337" s="434"/>
      <c r="B337" s="132" t="s">
        <v>1998</v>
      </c>
      <c r="C337" s="133" t="s">
        <v>1999</v>
      </c>
      <c r="D337" s="134" t="s">
        <v>2000</v>
      </c>
      <c r="E337" s="135" t="s">
        <v>2001</v>
      </c>
      <c r="F337" s="427" t="s">
        <v>682</v>
      </c>
      <c r="G337" s="308">
        <v>40.08</v>
      </c>
      <c r="H337" s="308">
        <f t="shared" si="10"/>
        <v>189</v>
      </c>
      <c r="I337" s="137" t="s">
        <v>2743</v>
      </c>
      <c r="J337" s="137" t="s">
        <v>229</v>
      </c>
      <c r="K337" s="137" t="s">
        <v>3</v>
      </c>
      <c r="L337" s="138">
        <v>8536501999</v>
      </c>
      <c r="M337" s="137" t="s">
        <v>626</v>
      </c>
      <c r="N337" s="138">
        <v>69</v>
      </c>
      <c r="O337" s="138" t="s">
        <v>1611</v>
      </c>
      <c r="P337" s="158"/>
      <c r="Q337" s="137" t="s">
        <v>1118</v>
      </c>
      <c r="R337" s="209"/>
      <c r="S337" s="160">
        <v>8717332250097</v>
      </c>
    </row>
    <row r="338" spans="1:19" x14ac:dyDescent="0.2">
      <c r="A338" s="434"/>
      <c r="B338" s="132" t="s">
        <v>2002</v>
      </c>
      <c r="C338" s="133" t="s">
        <v>2003</v>
      </c>
      <c r="D338" s="134" t="s">
        <v>2004</v>
      </c>
      <c r="E338" s="135" t="s">
        <v>2005</v>
      </c>
      <c r="F338" s="427" t="s">
        <v>682</v>
      </c>
      <c r="G338" s="308">
        <v>100.87</v>
      </c>
      <c r="H338" s="308">
        <f t="shared" si="10"/>
        <v>474</v>
      </c>
      <c r="I338" s="137" t="s">
        <v>2743</v>
      </c>
      <c r="J338" s="137" t="s">
        <v>229</v>
      </c>
      <c r="K338" s="137" t="s">
        <v>3</v>
      </c>
      <c r="L338" s="138">
        <v>8536501999</v>
      </c>
      <c r="M338" s="137" t="s">
        <v>626</v>
      </c>
      <c r="N338" s="138">
        <v>4</v>
      </c>
      <c r="O338" s="138" t="s">
        <v>1915</v>
      </c>
      <c r="P338" s="158"/>
      <c r="Q338" s="137" t="s">
        <v>1118</v>
      </c>
      <c r="R338" s="209"/>
      <c r="S338" s="160">
        <v>8717332250103</v>
      </c>
    </row>
    <row r="339" spans="1:19" x14ac:dyDescent="0.2">
      <c r="A339" s="434"/>
      <c r="B339" s="132" t="s">
        <v>2006</v>
      </c>
      <c r="C339" s="133" t="s">
        <v>2007</v>
      </c>
      <c r="D339" s="134" t="s">
        <v>2008</v>
      </c>
      <c r="E339" s="135" t="s">
        <v>2009</v>
      </c>
      <c r="F339" s="427" t="s">
        <v>682</v>
      </c>
      <c r="G339" s="308">
        <v>60.38</v>
      </c>
      <c r="H339" s="308">
        <f t="shared" si="10"/>
        <v>284</v>
      </c>
      <c r="I339" s="137" t="s">
        <v>2743</v>
      </c>
      <c r="J339" s="137" t="s">
        <v>229</v>
      </c>
      <c r="K339" s="137" t="s">
        <v>3</v>
      </c>
      <c r="L339" s="138">
        <v>8536501999</v>
      </c>
      <c r="M339" s="137" t="s">
        <v>626</v>
      </c>
      <c r="N339" s="138">
        <v>17</v>
      </c>
      <c r="O339" s="138" t="s">
        <v>1611</v>
      </c>
      <c r="P339" s="294"/>
      <c r="Q339" s="137" t="s">
        <v>1118</v>
      </c>
      <c r="R339" s="209"/>
      <c r="S339" s="160">
        <v>8717332258024</v>
      </c>
    </row>
    <row r="340" spans="1:19" x14ac:dyDescent="0.2">
      <c r="A340" s="434"/>
      <c r="B340" s="132" t="s">
        <v>2010</v>
      </c>
      <c r="C340" s="133" t="s">
        <v>2011</v>
      </c>
      <c r="D340" s="134" t="s">
        <v>2012</v>
      </c>
      <c r="E340" s="135" t="s">
        <v>2013</v>
      </c>
      <c r="F340" s="427" t="s">
        <v>682</v>
      </c>
      <c r="G340" s="308">
        <v>40.08</v>
      </c>
      <c r="H340" s="308">
        <f t="shared" si="10"/>
        <v>189</v>
      </c>
      <c r="I340" s="137" t="s">
        <v>2743</v>
      </c>
      <c r="J340" s="137" t="s">
        <v>229</v>
      </c>
      <c r="K340" s="137" t="s">
        <v>3</v>
      </c>
      <c r="L340" s="138">
        <v>8536501999</v>
      </c>
      <c r="M340" s="137" t="s">
        <v>626</v>
      </c>
      <c r="N340" s="138">
        <v>135</v>
      </c>
      <c r="O340" s="138" t="s">
        <v>2014</v>
      </c>
      <c r="P340" s="158"/>
      <c r="Q340" s="137" t="s">
        <v>1118</v>
      </c>
      <c r="R340" s="209"/>
      <c r="S340" s="160">
        <v>8717332250110</v>
      </c>
    </row>
    <row r="341" spans="1:19" x14ac:dyDescent="0.2">
      <c r="A341" s="434"/>
      <c r="B341" s="132" t="s">
        <v>2015</v>
      </c>
      <c r="C341" s="132" t="s">
        <v>582</v>
      </c>
      <c r="D341" s="134" t="s">
        <v>581</v>
      </c>
      <c r="E341" s="135" t="s">
        <v>2016</v>
      </c>
      <c r="F341" s="427" t="s">
        <v>682</v>
      </c>
      <c r="G341" s="308">
        <v>36.880000000000003</v>
      </c>
      <c r="H341" s="308">
        <f t="shared" si="10"/>
        <v>173</v>
      </c>
      <c r="I341" s="125" t="s">
        <v>2718</v>
      </c>
      <c r="J341" s="137" t="s">
        <v>229</v>
      </c>
      <c r="K341" s="137" t="s">
        <v>3</v>
      </c>
      <c r="L341" s="138">
        <v>8536501999</v>
      </c>
      <c r="M341" s="137" t="s">
        <v>626</v>
      </c>
      <c r="N341" s="138">
        <v>3</v>
      </c>
      <c r="O341" s="138" t="s">
        <v>1928</v>
      </c>
      <c r="P341" s="158"/>
      <c r="Q341" s="137"/>
      <c r="R341" s="209"/>
      <c r="S341" s="160">
        <v>8717332259090</v>
      </c>
    </row>
    <row r="342" spans="1:19" x14ac:dyDescent="0.2">
      <c r="A342" s="434"/>
      <c r="B342" s="132" t="s">
        <v>2017</v>
      </c>
      <c r="C342" s="132" t="s">
        <v>584</v>
      </c>
      <c r="D342" s="134" t="s">
        <v>583</v>
      </c>
      <c r="E342" s="135" t="s">
        <v>2018</v>
      </c>
      <c r="F342" s="427" t="s">
        <v>682</v>
      </c>
      <c r="G342" s="308">
        <v>36.880000000000003</v>
      </c>
      <c r="H342" s="308">
        <f t="shared" si="10"/>
        <v>173</v>
      </c>
      <c r="I342" s="125" t="s">
        <v>2718</v>
      </c>
      <c r="J342" s="137" t="s">
        <v>229</v>
      </c>
      <c r="K342" s="137" t="s">
        <v>3</v>
      </c>
      <c r="L342" s="138">
        <v>8536501999</v>
      </c>
      <c r="M342" s="137" t="s">
        <v>626</v>
      </c>
      <c r="N342" s="138">
        <v>146</v>
      </c>
      <c r="O342" s="138" t="s">
        <v>1140</v>
      </c>
      <c r="P342" s="158"/>
      <c r="Q342" s="137"/>
      <c r="R342" s="209"/>
      <c r="S342" s="160">
        <v>8717332259168</v>
      </c>
    </row>
    <row r="343" spans="1:19" ht="16.5" x14ac:dyDescent="0.2">
      <c r="A343" s="434"/>
      <c r="B343" s="132" t="s">
        <v>2019</v>
      </c>
      <c r="C343" s="132" t="s">
        <v>2020</v>
      </c>
      <c r="D343" s="134" t="s">
        <v>2021</v>
      </c>
      <c r="E343" s="135" t="s">
        <v>2022</v>
      </c>
      <c r="F343" s="427" t="s">
        <v>682</v>
      </c>
      <c r="G343" s="308">
        <v>36.880000000000003</v>
      </c>
      <c r="H343" s="308">
        <f t="shared" si="10"/>
        <v>173</v>
      </c>
      <c r="I343" s="125" t="s">
        <v>2718</v>
      </c>
      <c r="J343" s="137" t="s">
        <v>229</v>
      </c>
      <c r="K343" s="137" t="s">
        <v>3</v>
      </c>
      <c r="L343" s="138">
        <v>8536501999</v>
      </c>
      <c r="M343" s="137" t="s">
        <v>626</v>
      </c>
      <c r="N343" s="138">
        <v>2</v>
      </c>
      <c r="O343" s="138" t="s">
        <v>1933</v>
      </c>
      <c r="P343" s="158"/>
      <c r="Q343" s="137"/>
      <c r="R343" s="209"/>
      <c r="S343" s="160" t="s">
        <v>2023</v>
      </c>
    </row>
    <row r="344" spans="1:19" ht="16.5" x14ac:dyDescent="0.2">
      <c r="A344" s="434"/>
      <c r="B344" s="132" t="s">
        <v>2024</v>
      </c>
      <c r="C344" s="132" t="s">
        <v>2025</v>
      </c>
      <c r="D344" s="134" t="s">
        <v>2026</v>
      </c>
      <c r="E344" s="135" t="s">
        <v>2027</v>
      </c>
      <c r="F344" s="427" t="s">
        <v>682</v>
      </c>
      <c r="G344" s="308">
        <v>36.880000000000003</v>
      </c>
      <c r="H344" s="308">
        <f t="shared" si="10"/>
        <v>173</v>
      </c>
      <c r="I344" s="125" t="s">
        <v>2718</v>
      </c>
      <c r="J344" s="137" t="s">
        <v>229</v>
      </c>
      <c r="K344" s="137" t="s">
        <v>3</v>
      </c>
      <c r="L344" s="138">
        <v>8536501999</v>
      </c>
      <c r="M344" s="137" t="s">
        <v>626</v>
      </c>
      <c r="N344" s="138">
        <v>8</v>
      </c>
      <c r="O344" s="138" t="s">
        <v>1928</v>
      </c>
      <c r="P344" s="158"/>
      <c r="Q344" s="137"/>
      <c r="R344" s="209"/>
      <c r="S344" s="160" t="s">
        <v>2028</v>
      </c>
    </row>
    <row r="345" spans="1:19" x14ac:dyDescent="0.2">
      <c r="A345" s="434"/>
      <c r="B345" s="132" t="s">
        <v>2029</v>
      </c>
      <c r="C345" s="132" t="s">
        <v>2030</v>
      </c>
      <c r="D345" s="134" t="s">
        <v>2031</v>
      </c>
      <c r="E345" s="135" t="s">
        <v>2032</v>
      </c>
      <c r="F345" s="427" t="s">
        <v>682</v>
      </c>
      <c r="G345" s="308">
        <v>36.880000000000003</v>
      </c>
      <c r="H345" s="308">
        <f t="shared" si="10"/>
        <v>173</v>
      </c>
      <c r="I345" s="125" t="s">
        <v>2718</v>
      </c>
      <c r="J345" s="137" t="s">
        <v>229</v>
      </c>
      <c r="K345" s="137" t="s">
        <v>3</v>
      </c>
      <c r="L345" s="138">
        <v>8536501999</v>
      </c>
      <c r="M345" s="137" t="s">
        <v>626</v>
      </c>
      <c r="N345" s="138">
        <v>2</v>
      </c>
      <c r="O345" s="138" t="s">
        <v>1928</v>
      </c>
      <c r="P345" s="158"/>
      <c r="Q345" s="137"/>
      <c r="R345" s="209"/>
      <c r="S345" s="160" t="s">
        <v>2033</v>
      </c>
    </row>
    <row r="346" spans="1:19" x14ac:dyDescent="0.2">
      <c r="A346" s="434"/>
      <c r="B346" s="132" t="s">
        <v>2034</v>
      </c>
      <c r="C346" s="132" t="s">
        <v>2035</v>
      </c>
      <c r="D346" s="134" t="s">
        <v>2036</v>
      </c>
      <c r="E346" s="135" t="s">
        <v>2037</v>
      </c>
      <c r="F346" s="427" t="s">
        <v>682</v>
      </c>
      <c r="G346" s="308">
        <v>36.880000000000003</v>
      </c>
      <c r="H346" s="308">
        <f t="shared" si="10"/>
        <v>173</v>
      </c>
      <c r="I346" s="125" t="s">
        <v>2718</v>
      </c>
      <c r="J346" s="137" t="s">
        <v>229</v>
      </c>
      <c r="K346" s="137" t="s">
        <v>3</v>
      </c>
      <c r="L346" s="138">
        <v>8536501999</v>
      </c>
      <c r="M346" s="137" t="s">
        <v>626</v>
      </c>
      <c r="N346" s="138">
        <v>23</v>
      </c>
      <c r="O346" s="138" t="s">
        <v>1129</v>
      </c>
      <c r="P346" s="158"/>
      <c r="Q346" s="137"/>
      <c r="R346" s="209"/>
      <c r="S346" s="160" t="s">
        <v>2038</v>
      </c>
    </row>
    <row r="347" spans="1:19" x14ac:dyDescent="0.2">
      <c r="A347" s="434"/>
      <c r="B347" s="147" t="s">
        <v>2039</v>
      </c>
      <c r="C347" s="148"/>
      <c r="D347" s="149" t="s">
        <v>1160</v>
      </c>
      <c r="E347" s="148"/>
      <c r="F347" s="150"/>
      <c r="G347" s="314"/>
      <c r="H347" s="314"/>
      <c r="I347" s="151" t="s">
        <v>1160</v>
      </c>
      <c r="J347" s="151"/>
      <c r="K347" s="151"/>
      <c r="L347" s="151"/>
      <c r="M347" s="151"/>
      <c r="N347" s="151" t="s">
        <v>1160</v>
      </c>
      <c r="O347" s="151" t="s">
        <v>1160</v>
      </c>
      <c r="P347" s="257"/>
      <c r="Q347" s="151"/>
      <c r="R347" s="151"/>
      <c r="S347" s="280"/>
    </row>
    <row r="348" spans="1:19" x14ac:dyDescent="0.2">
      <c r="A348" s="316">
        <v>45828</v>
      </c>
      <c r="B348" s="132" t="s">
        <v>2040</v>
      </c>
      <c r="C348" s="438" t="s">
        <v>2041</v>
      </c>
      <c r="D348" s="134" t="s">
        <v>2042</v>
      </c>
      <c r="E348" s="135" t="s">
        <v>2043</v>
      </c>
      <c r="F348" s="427" t="s">
        <v>682</v>
      </c>
      <c r="G348" s="426">
        <v>2200.89</v>
      </c>
      <c r="H348" s="437">
        <f t="shared" si="10"/>
        <v>10353</v>
      </c>
      <c r="I348" s="137" t="s">
        <v>2743</v>
      </c>
      <c r="J348" s="137" t="s">
        <v>229</v>
      </c>
      <c r="K348" s="137" t="s">
        <v>3</v>
      </c>
      <c r="L348" s="138">
        <v>8536501999</v>
      </c>
      <c r="M348" s="137" t="s">
        <v>666</v>
      </c>
      <c r="N348" s="138">
        <v>1</v>
      </c>
      <c r="O348" s="138" t="s">
        <v>2044</v>
      </c>
      <c r="P348" s="158"/>
      <c r="Q348" s="137"/>
      <c r="R348" s="209"/>
      <c r="S348" s="160">
        <v>8717332019847</v>
      </c>
    </row>
    <row r="349" spans="1:19" x14ac:dyDescent="0.2">
      <c r="A349" s="316">
        <v>45828</v>
      </c>
      <c r="B349" s="132" t="s">
        <v>2045</v>
      </c>
      <c r="C349" s="438" t="s">
        <v>2046</v>
      </c>
      <c r="D349" s="134" t="s">
        <v>2047</v>
      </c>
      <c r="E349" s="135" t="s">
        <v>2048</v>
      </c>
      <c r="F349" s="427" t="s">
        <v>682</v>
      </c>
      <c r="G349" s="426">
        <v>2200.89</v>
      </c>
      <c r="H349" s="437">
        <f t="shared" si="10"/>
        <v>10353</v>
      </c>
      <c r="I349" s="137" t="s">
        <v>2743</v>
      </c>
      <c r="J349" s="137" t="s">
        <v>229</v>
      </c>
      <c r="K349" s="137" t="s">
        <v>3</v>
      </c>
      <c r="L349" s="138">
        <v>8536501999</v>
      </c>
      <c r="M349" s="137" t="s">
        <v>666</v>
      </c>
      <c r="N349" s="138" t="s">
        <v>1160</v>
      </c>
      <c r="O349" s="138" t="s">
        <v>2049</v>
      </c>
      <c r="P349" s="158"/>
      <c r="Q349" s="137"/>
      <c r="R349" s="209"/>
      <c r="S349" s="160">
        <v>8717332019830</v>
      </c>
    </row>
    <row r="350" spans="1:19" ht="16.5" x14ac:dyDescent="0.2">
      <c r="A350" s="316"/>
      <c r="B350" s="132" t="s">
        <v>2050</v>
      </c>
      <c r="C350" s="133" t="s">
        <v>2051</v>
      </c>
      <c r="D350" s="134" t="s">
        <v>259</v>
      </c>
      <c r="E350" s="135" t="s">
        <v>2052</v>
      </c>
      <c r="F350" s="427" t="s">
        <v>682</v>
      </c>
      <c r="G350" s="308">
        <v>400.86</v>
      </c>
      <c r="H350" s="308">
        <f t="shared" si="10"/>
        <v>1886</v>
      </c>
      <c r="I350" s="137" t="s">
        <v>2743</v>
      </c>
      <c r="J350" s="137" t="s">
        <v>229</v>
      </c>
      <c r="K350" s="137" t="s">
        <v>3</v>
      </c>
      <c r="L350" s="138">
        <v>8536501999</v>
      </c>
      <c r="M350" s="168" t="s">
        <v>626</v>
      </c>
      <c r="N350" s="138">
        <v>5</v>
      </c>
      <c r="O350" s="138" t="s">
        <v>1135</v>
      </c>
      <c r="P350" s="158"/>
      <c r="Q350" s="137"/>
      <c r="R350" s="209"/>
      <c r="S350" s="160">
        <v>8717332003648</v>
      </c>
    </row>
    <row r="351" spans="1:19" x14ac:dyDescent="0.2">
      <c r="A351" s="434"/>
      <c r="B351" s="147" t="s">
        <v>2053</v>
      </c>
      <c r="C351" s="148"/>
      <c r="D351" s="149" t="s">
        <v>1160</v>
      </c>
      <c r="E351" s="148"/>
      <c r="F351" s="150"/>
      <c r="G351" s="314"/>
      <c r="H351" s="314"/>
      <c r="I351" s="151" t="s">
        <v>1160</v>
      </c>
      <c r="J351" s="151"/>
      <c r="K351" s="151"/>
      <c r="L351" s="151"/>
      <c r="M351" s="151"/>
      <c r="N351" s="151" t="s">
        <v>1160</v>
      </c>
      <c r="O351" s="151" t="s">
        <v>1160</v>
      </c>
      <c r="P351" s="257"/>
      <c r="Q351" s="151"/>
      <c r="R351" s="153"/>
      <c r="S351" s="280"/>
    </row>
    <row r="352" spans="1:19" x14ac:dyDescent="0.2">
      <c r="A352" s="434"/>
      <c r="B352" s="132" t="s">
        <v>2054</v>
      </c>
      <c r="C352" s="133" t="s">
        <v>2055</v>
      </c>
      <c r="D352" s="134" t="s">
        <v>2056</v>
      </c>
      <c r="E352" s="135" t="s">
        <v>2057</v>
      </c>
      <c r="F352" s="427" t="s">
        <v>682</v>
      </c>
      <c r="G352" s="308">
        <v>161.16</v>
      </c>
      <c r="H352" s="308">
        <f t="shared" si="10"/>
        <v>758</v>
      </c>
      <c r="I352" s="137" t="s">
        <v>2743</v>
      </c>
      <c r="J352" s="137" t="s">
        <v>229</v>
      </c>
      <c r="K352" s="137" t="s">
        <v>3</v>
      </c>
      <c r="L352" s="138">
        <v>3919908099</v>
      </c>
      <c r="M352" s="137" t="s">
        <v>666</v>
      </c>
      <c r="N352" s="138">
        <v>9</v>
      </c>
      <c r="O352" s="138" t="s">
        <v>1294</v>
      </c>
      <c r="P352" s="256"/>
      <c r="Q352" s="137" t="s">
        <v>600</v>
      </c>
      <c r="R352" s="209"/>
      <c r="S352" s="160" t="s">
        <v>2058</v>
      </c>
    </row>
    <row r="353" spans="1:19" x14ac:dyDescent="0.2">
      <c r="A353" s="313"/>
      <c r="B353" s="132" t="s">
        <v>2059</v>
      </c>
      <c r="C353" s="133" t="s">
        <v>725</v>
      </c>
      <c r="D353" s="134" t="s">
        <v>724</v>
      </c>
      <c r="E353" s="135" t="s">
        <v>2060</v>
      </c>
      <c r="F353" s="427" t="s">
        <v>682</v>
      </c>
      <c r="G353" s="308">
        <v>33.159999999999997</v>
      </c>
      <c r="H353" s="308">
        <f t="shared" si="10"/>
        <v>156</v>
      </c>
      <c r="I353" s="137" t="s">
        <v>2743</v>
      </c>
      <c r="J353" s="137" t="s">
        <v>229</v>
      </c>
      <c r="K353" s="137" t="s">
        <v>3</v>
      </c>
      <c r="L353" s="138">
        <v>70060090</v>
      </c>
      <c r="M353" s="137" t="s">
        <v>666</v>
      </c>
      <c r="N353" s="138">
        <v>131</v>
      </c>
      <c r="O353" s="138" t="s">
        <v>1398</v>
      </c>
      <c r="P353" s="158"/>
      <c r="Q353" s="137"/>
      <c r="R353" s="209"/>
      <c r="S353" s="160">
        <v>8717332252374</v>
      </c>
    </row>
    <row r="354" spans="1:19" x14ac:dyDescent="0.2">
      <c r="A354" s="313"/>
      <c r="B354" s="132" t="s">
        <v>2061</v>
      </c>
      <c r="C354" s="133" t="s">
        <v>2062</v>
      </c>
      <c r="D354" s="134" t="s">
        <v>2063</v>
      </c>
      <c r="E354" s="135" t="s">
        <v>2064</v>
      </c>
      <c r="F354" s="427" t="s">
        <v>682</v>
      </c>
      <c r="G354" s="308">
        <v>24.59</v>
      </c>
      <c r="H354" s="308">
        <f t="shared" si="10"/>
        <v>116</v>
      </c>
      <c r="I354" s="137" t="s">
        <v>2743</v>
      </c>
      <c r="J354" s="137" t="s">
        <v>229</v>
      </c>
      <c r="K354" s="137" t="s">
        <v>3</v>
      </c>
      <c r="L354" s="138">
        <v>70060090</v>
      </c>
      <c r="M354" s="137" t="s">
        <v>667</v>
      </c>
      <c r="N354" s="138">
        <v>12</v>
      </c>
      <c r="O354" s="138" t="s">
        <v>1423</v>
      </c>
      <c r="P354" s="158"/>
      <c r="Q354" s="137" t="s">
        <v>600</v>
      </c>
      <c r="R354" s="209"/>
      <c r="S354" s="160">
        <v>8717332003518</v>
      </c>
    </row>
    <row r="355" spans="1:19" x14ac:dyDescent="0.2">
      <c r="A355" s="313"/>
      <c r="B355" s="132" t="s">
        <v>2065</v>
      </c>
      <c r="C355" s="133" t="s">
        <v>2066</v>
      </c>
      <c r="D355" s="134" t="s">
        <v>2067</v>
      </c>
      <c r="E355" s="135" t="s">
        <v>2068</v>
      </c>
      <c r="F355" s="427" t="s">
        <v>682</v>
      </c>
      <c r="G355" s="308">
        <v>19.420000000000002</v>
      </c>
      <c r="H355" s="308">
        <f t="shared" si="10"/>
        <v>91</v>
      </c>
      <c r="I355" s="137" t="s">
        <v>2743</v>
      </c>
      <c r="J355" s="137" t="s">
        <v>229</v>
      </c>
      <c r="K355" s="137" t="s">
        <v>3</v>
      </c>
      <c r="L355" s="138">
        <v>7610909000</v>
      </c>
      <c r="M355" s="137" t="s">
        <v>666</v>
      </c>
      <c r="N355" s="138">
        <v>12</v>
      </c>
      <c r="O355" s="138" t="s">
        <v>1465</v>
      </c>
      <c r="P355" s="158"/>
      <c r="Q355" s="137" t="s">
        <v>600</v>
      </c>
      <c r="R355" s="209"/>
      <c r="S355" s="160">
        <v>8717332019700</v>
      </c>
    </row>
    <row r="356" spans="1:19" x14ac:dyDescent="0.2">
      <c r="A356" s="313"/>
      <c r="B356" s="373" t="s">
        <v>2069</v>
      </c>
      <c r="C356" s="367" t="s">
        <v>270</v>
      </c>
      <c r="D356" s="366" t="s">
        <v>269</v>
      </c>
      <c r="E356" s="417" t="s">
        <v>2070</v>
      </c>
      <c r="F356" s="442" t="s">
        <v>682</v>
      </c>
      <c r="G356" s="440">
        <v>1.75</v>
      </c>
      <c r="H356" s="440">
        <f t="shared" si="10"/>
        <v>8</v>
      </c>
      <c r="I356" s="413" t="s">
        <v>2743</v>
      </c>
      <c r="J356" s="413" t="s">
        <v>229</v>
      </c>
      <c r="K356" s="413" t="s">
        <v>3</v>
      </c>
      <c r="L356" s="414">
        <v>85319010</v>
      </c>
      <c r="M356" s="415" t="s">
        <v>626</v>
      </c>
      <c r="N356" s="403">
        <v>401</v>
      </c>
      <c r="O356" s="403" t="s">
        <v>1465</v>
      </c>
      <c r="P356" s="416"/>
      <c r="Q356" s="415" t="s">
        <v>600</v>
      </c>
      <c r="R356" s="415"/>
      <c r="S356" s="407">
        <v>8717332022724</v>
      </c>
    </row>
    <row r="357" spans="1:19" x14ac:dyDescent="0.2">
      <c r="A357" s="313"/>
      <c r="B357" s="132" t="s">
        <v>2071</v>
      </c>
      <c r="C357" s="133" t="s">
        <v>2072</v>
      </c>
      <c r="D357" s="134" t="s">
        <v>2073</v>
      </c>
      <c r="E357" s="135" t="s">
        <v>2074</v>
      </c>
      <c r="F357" s="427" t="s">
        <v>682</v>
      </c>
      <c r="G357" s="308">
        <v>15.3</v>
      </c>
      <c r="H357" s="308">
        <f t="shared" si="10"/>
        <v>72</v>
      </c>
      <c r="I357" s="137" t="s">
        <v>2743</v>
      </c>
      <c r="J357" s="137" t="s">
        <v>229</v>
      </c>
      <c r="K357" s="137" t="s">
        <v>3</v>
      </c>
      <c r="L357" s="138">
        <v>3926909790</v>
      </c>
      <c r="M357" s="137" t="s">
        <v>666</v>
      </c>
      <c r="N357" s="138">
        <v>103</v>
      </c>
      <c r="O357" s="138" t="s">
        <v>1715</v>
      </c>
      <c r="P357" s="256"/>
      <c r="Q357" s="137" t="s">
        <v>600</v>
      </c>
      <c r="R357" s="209"/>
      <c r="S357" s="160">
        <v>871733209655</v>
      </c>
    </row>
    <row r="358" spans="1:19" ht="16.5" x14ac:dyDescent="0.2">
      <c r="A358" s="313"/>
      <c r="B358" s="221" t="s">
        <v>2075</v>
      </c>
      <c r="C358" s="135" t="s">
        <v>2076</v>
      </c>
      <c r="D358" s="158" t="s">
        <v>2077</v>
      </c>
      <c r="E358" s="226" t="s">
        <v>2078</v>
      </c>
      <c r="F358" s="435" t="s">
        <v>682</v>
      </c>
      <c r="G358" s="308">
        <v>13.41</v>
      </c>
      <c r="H358" s="308">
        <f t="shared" si="10"/>
        <v>63</v>
      </c>
      <c r="I358" s="137" t="s">
        <v>2743</v>
      </c>
      <c r="J358" s="137" t="s">
        <v>229</v>
      </c>
      <c r="K358" s="137" t="s">
        <v>3</v>
      </c>
      <c r="L358" s="224">
        <v>3919101990</v>
      </c>
      <c r="M358" s="209" t="s">
        <v>666</v>
      </c>
      <c r="N358" s="138">
        <v>22</v>
      </c>
      <c r="O358" s="138" t="s">
        <v>2079</v>
      </c>
      <c r="P358" s="288" t="s">
        <v>2671</v>
      </c>
      <c r="Q358" s="209" t="s">
        <v>600</v>
      </c>
      <c r="R358" s="209"/>
      <c r="S358" s="160">
        <v>8717332003501</v>
      </c>
    </row>
    <row r="359" spans="1:19" x14ac:dyDescent="0.2">
      <c r="A359" s="313"/>
      <c r="B359" s="221" t="s">
        <v>2080</v>
      </c>
      <c r="C359" s="135" t="s">
        <v>1008</v>
      </c>
      <c r="D359" s="158" t="s">
        <v>1009</v>
      </c>
      <c r="E359" s="226" t="s">
        <v>2081</v>
      </c>
      <c r="F359" s="435" t="s">
        <v>682</v>
      </c>
      <c r="G359" s="308">
        <v>29.45</v>
      </c>
      <c r="H359" s="308">
        <f t="shared" si="10"/>
        <v>139</v>
      </c>
      <c r="I359" s="137" t="s">
        <v>2743</v>
      </c>
      <c r="J359" s="137" t="s">
        <v>229</v>
      </c>
      <c r="K359" s="137" t="s">
        <v>3</v>
      </c>
      <c r="L359" s="224">
        <v>3926909790</v>
      </c>
      <c r="M359" s="209" t="s">
        <v>626</v>
      </c>
      <c r="N359" s="138">
        <v>8</v>
      </c>
      <c r="O359" s="138" t="s">
        <v>2082</v>
      </c>
      <c r="P359" s="288" t="s">
        <v>2672</v>
      </c>
      <c r="Q359" s="209"/>
      <c r="R359" s="209"/>
      <c r="S359" s="160">
        <v>8717332324859</v>
      </c>
    </row>
    <row r="360" spans="1:19" x14ac:dyDescent="0.2">
      <c r="A360" s="313"/>
      <c r="B360" s="221" t="s">
        <v>2083</v>
      </c>
      <c r="C360" s="135" t="s">
        <v>2084</v>
      </c>
      <c r="D360" s="158" t="s">
        <v>2085</v>
      </c>
      <c r="E360" s="226" t="s">
        <v>2086</v>
      </c>
      <c r="F360" s="435" t="s">
        <v>682</v>
      </c>
      <c r="G360" s="308">
        <v>29.45</v>
      </c>
      <c r="H360" s="308">
        <f t="shared" si="10"/>
        <v>139</v>
      </c>
      <c r="I360" s="137" t="s">
        <v>2743</v>
      </c>
      <c r="J360" s="137" t="s">
        <v>229</v>
      </c>
      <c r="K360" s="137" t="s">
        <v>229</v>
      </c>
      <c r="L360" s="224">
        <v>3926909790</v>
      </c>
      <c r="M360" s="209" t="s">
        <v>626</v>
      </c>
      <c r="N360" s="138">
        <v>0</v>
      </c>
      <c r="O360" s="138" t="s">
        <v>1952</v>
      </c>
      <c r="P360" s="288" t="s">
        <v>2672</v>
      </c>
      <c r="Q360" s="209"/>
      <c r="R360" s="209"/>
      <c r="S360" s="160">
        <v>8717332324866</v>
      </c>
    </row>
    <row r="361" spans="1:19" x14ac:dyDescent="0.2">
      <c r="A361" s="313"/>
      <c r="B361" s="221" t="s">
        <v>2087</v>
      </c>
      <c r="C361" s="135" t="s">
        <v>2088</v>
      </c>
      <c r="D361" s="158" t="s">
        <v>2089</v>
      </c>
      <c r="E361" s="226" t="s">
        <v>2090</v>
      </c>
      <c r="F361" s="435" t="s">
        <v>682</v>
      </c>
      <c r="G361" s="308">
        <v>12.68</v>
      </c>
      <c r="H361" s="308">
        <f t="shared" si="10"/>
        <v>60</v>
      </c>
      <c r="I361" s="137" t="s">
        <v>2743</v>
      </c>
      <c r="J361" s="137" t="s">
        <v>229</v>
      </c>
      <c r="K361" s="137" t="s">
        <v>229</v>
      </c>
      <c r="L361" s="224">
        <v>3926909790</v>
      </c>
      <c r="M361" s="209" t="s">
        <v>626</v>
      </c>
      <c r="N361" s="138">
        <v>0</v>
      </c>
      <c r="O361" s="138" t="s">
        <v>1417</v>
      </c>
      <c r="P361" s="288"/>
      <c r="Q361" s="209"/>
      <c r="R361" s="209"/>
      <c r="S361" s="160" t="s">
        <v>2091</v>
      </c>
    </row>
    <row r="362" spans="1:19" x14ac:dyDescent="0.2">
      <c r="A362" s="313"/>
      <c r="B362" s="132" t="s">
        <v>2092</v>
      </c>
      <c r="C362" s="133" t="s">
        <v>1011</v>
      </c>
      <c r="D362" s="134" t="s">
        <v>1013</v>
      </c>
      <c r="E362" s="135" t="s">
        <v>2093</v>
      </c>
      <c r="F362" s="427" t="s">
        <v>682</v>
      </c>
      <c r="G362" s="308">
        <v>48.96</v>
      </c>
      <c r="H362" s="308">
        <f t="shared" si="10"/>
        <v>230</v>
      </c>
      <c r="I362" s="137" t="s">
        <v>2743</v>
      </c>
      <c r="J362" s="137" t="s">
        <v>229</v>
      </c>
      <c r="K362" s="137" t="s">
        <v>3</v>
      </c>
      <c r="L362" s="138">
        <v>70060090</v>
      </c>
      <c r="M362" s="137" t="s">
        <v>626</v>
      </c>
      <c r="N362" s="138">
        <v>16</v>
      </c>
      <c r="O362" s="138" t="s">
        <v>1294</v>
      </c>
      <c r="P362" s="256" t="s">
        <v>2673</v>
      </c>
      <c r="Q362" s="137"/>
      <c r="R362" s="209"/>
      <c r="S362" s="160" t="s">
        <v>2094</v>
      </c>
    </row>
    <row r="363" spans="1:19" x14ac:dyDescent="0.2">
      <c r="A363" s="313"/>
      <c r="B363" s="221" t="s">
        <v>2095</v>
      </c>
      <c r="C363" s="135" t="s">
        <v>2096</v>
      </c>
      <c r="D363" s="158" t="s">
        <v>2097</v>
      </c>
      <c r="E363" s="226" t="s">
        <v>2098</v>
      </c>
      <c r="F363" s="435" t="s">
        <v>682</v>
      </c>
      <c r="G363" s="308">
        <v>12.68</v>
      </c>
      <c r="H363" s="308">
        <f t="shared" si="10"/>
        <v>60</v>
      </c>
      <c r="I363" s="137" t="s">
        <v>2743</v>
      </c>
      <c r="J363" s="137" t="s">
        <v>229</v>
      </c>
      <c r="K363" s="137" t="s">
        <v>229</v>
      </c>
      <c r="L363" s="224">
        <v>3926909790</v>
      </c>
      <c r="M363" s="209" t="s">
        <v>626</v>
      </c>
      <c r="N363" s="138">
        <v>0</v>
      </c>
      <c r="O363" s="138" t="s">
        <v>2099</v>
      </c>
      <c r="P363" s="288"/>
      <c r="Q363" s="209"/>
      <c r="R363" s="209"/>
      <c r="S363" s="160" t="s">
        <v>2100</v>
      </c>
    </row>
    <row r="364" spans="1:19" x14ac:dyDescent="0.2">
      <c r="A364" s="313"/>
      <c r="B364" s="221" t="s">
        <v>2101</v>
      </c>
      <c r="C364" s="135" t="s">
        <v>1015</v>
      </c>
      <c r="D364" s="158" t="s">
        <v>1019</v>
      </c>
      <c r="E364" s="226" t="s">
        <v>2102</v>
      </c>
      <c r="F364" s="435" t="s">
        <v>682</v>
      </c>
      <c r="G364" s="308">
        <v>1.21</v>
      </c>
      <c r="H364" s="308">
        <f t="shared" si="10"/>
        <v>6</v>
      </c>
      <c r="I364" s="137" t="s">
        <v>2743</v>
      </c>
      <c r="J364" s="137" t="s">
        <v>229</v>
      </c>
      <c r="K364" s="137" t="s">
        <v>3</v>
      </c>
      <c r="L364" s="224">
        <v>3926909790</v>
      </c>
      <c r="M364" s="209" t="s">
        <v>626</v>
      </c>
      <c r="N364" s="138">
        <v>440</v>
      </c>
      <c r="O364" s="138" t="s">
        <v>1340</v>
      </c>
      <c r="P364" s="288"/>
      <c r="Q364" s="209"/>
      <c r="R364" s="209"/>
      <c r="S364" s="160" t="s">
        <v>2103</v>
      </c>
    </row>
    <row r="365" spans="1:19" ht="16.5" x14ac:dyDescent="0.2">
      <c r="A365" s="313"/>
      <c r="B365" s="221" t="s">
        <v>2104</v>
      </c>
      <c r="C365" s="135" t="s">
        <v>1017</v>
      </c>
      <c r="D365" s="158" t="s">
        <v>1020</v>
      </c>
      <c r="E365" s="226" t="s">
        <v>2105</v>
      </c>
      <c r="F365" s="435" t="s">
        <v>682</v>
      </c>
      <c r="G365" s="308">
        <v>17.89</v>
      </c>
      <c r="H365" s="308">
        <f t="shared" si="10"/>
        <v>84</v>
      </c>
      <c r="I365" s="137" t="s">
        <v>2743</v>
      </c>
      <c r="J365" s="137" t="s">
        <v>229</v>
      </c>
      <c r="K365" s="137" t="s">
        <v>3</v>
      </c>
      <c r="L365" s="224">
        <v>3926909790</v>
      </c>
      <c r="M365" s="209" t="s">
        <v>626</v>
      </c>
      <c r="N365" s="138">
        <v>124</v>
      </c>
      <c r="O365" s="138" t="s">
        <v>1513</v>
      </c>
      <c r="P365" s="288" t="s">
        <v>2673</v>
      </c>
      <c r="Q365" s="209"/>
      <c r="R365" s="209"/>
      <c r="S365" s="160" t="s">
        <v>2106</v>
      </c>
    </row>
    <row r="366" spans="1:19" s="323" customFormat="1" ht="17.25" thickBot="1" x14ac:dyDescent="0.25">
      <c r="A366" s="313"/>
      <c r="B366" s="132" t="s">
        <v>2107</v>
      </c>
      <c r="C366" s="132" t="s">
        <v>2108</v>
      </c>
      <c r="D366" s="134" t="s">
        <v>2109</v>
      </c>
      <c r="E366" s="156" t="s">
        <v>2110</v>
      </c>
      <c r="F366" s="427" t="s">
        <v>682</v>
      </c>
      <c r="G366" s="308">
        <v>26.84</v>
      </c>
      <c r="H366" s="308">
        <f t="shared" si="10"/>
        <v>126</v>
      </c>
      <c r="I366" s="171" t="s">
        <v>2743</v>
      </c>
      <c r="J366" s="171" t="s">
        <v>229</v>
      </c>
      <c r="K366" s="137" t="s">
        <v>229</v>
      </c>
      <c r="L366" s="138">
        <v>8309909090</v>
      </c>
      <c r="M366" s="171" t="s">
        <v>626</v>
      </c>
      <c r="N366" s="181">
        <v>0</v>
      </c>
      <c r="O366" s="181" t="s">
        <v>1736</v>
      </c>
      <c r="P366" s="288" t="s">
        <v>2674</v>
      </c>
      <c r="Q366" s="171"/>
      <c r="R366" s="209"/>
      <c r="S366" s="160">
        <v>8717332325252</v>
      </c>
    </row>
    <row r="367" spans="1:19" ht="13.5" thickBot="1" x14ac:dyDescent="0.25">
      <c r="A367" s="313"/>
      <c r="B367" s="392" t="s">
        <v>2111</v>
      </c>
      <c r="C367" s="430"/>
      <c r="D367" s="393" t="s">
        <v>1160</v>
      </c>
      <c r="E367" s="393"/>
      <c r="F367" s="394"/>
      <c r="G367" s="394"/>
      <c r="H367" s="394"/>
      <c r="I367" s="396" t="s">
        <v>1160</v>
      </c>
      <c r="J367" s="396"/>
      <c r="K367" s="396"/>
      <c r="L367" s="396"/>
      <c r="M367" s="396"/>
      <c r="N367" s="396" t="s">
        <v>1160</v>
      </c>
      <c r="O367" s="396" t="s">
        <v>1160</v>
      </c>
      <c r="P367" s="393"/>
      <c r="Q367" s="397"/>
      <c r="R367" s="397"/>
      <c r="S367" s="398"/>
    </row>
    <row r="368" spans="1:19" x14ac:dyDescent="0.2">
      <c r="A368" s="313"/>
      <c r="B368" s="147" t="s">
        <v>2744</v>
      </c>
      <c r="C368" s="148"/>
      <c r="D368" s="149" t="s">
        <v>1160</v>
      </c>
      <c r="E368" s="148"/>
      <c r="F368" s="150"/>
      <c r="G368" s="314"/>
      <c r="H368" s="314"/>
      <c r="I368" s="151" t="s">
        <v>1160</v>
      </c>
      <c r="J368" s="151"/>
      <c r="K368" s="151"/>
      <c r="L368" s="151"/>
      <c r="M368" s="151"/>
      <c r="N368" s="151" t="s">
        <v>1160</v>
      </c>
      <c r="O368" s="151" t="s">
        <v>1160</v>
      </c>
      <c r="P368" s="257"/>
      <c r="Q368" s="153"/>
      <c r="R368" s="154"/>
      <c r="S368" s="280"/>
    </row>
    <row r="369" spans="1:19" x14ac:dyDescent="0.2">
      <c r="A369" s="316">
        <v>45698</v>
      </c>
      <c r="B369" s="399" t="s">
        <v>2745</v>
      </c>
      <c r="C369" s="226" t="s">
        <v>2746</v>
      </c>
      <c r="D369" s="400" t="s">
        <v>2747</v>
      </c>
      <c r="E369" s="226" t="s">
        <v>2748</v>
      </c>
      <c r="F369" s="427" t="s">
        <v>682</v>
      </c>
      <c r="G369" s="308">
        <v>218.75</v>
      </c>
      <c r="H369" s="308">
        <f t="shared" si="10"/>
        <v>1029</v>
      </c>
      <c r="I369" s="136" t="s">
        <v>2743</v>
      </c>
      <c r="J369" s="136" t="s">
        <v>229</v>
      </c>
      <c r="K369" s="136" t="s">
        <v>3</v>
      </c>
      <c r="L369" s="136">
        <v>85371098</v>
      </c>
      <c r="M369" s="136" t="s">
        <v>625</v>
      </c>
      <c r="N369" s="136"/>
      <c r="O369" s="136" t="s">
        <v>2749</v>
      </c>
      <c r="P369" s="288"/>
      <c r="Q369" s="136" t="s">
        <v>1118</v>
      </c>
      <c r="R369" s="209"/>
      <c r="S369" s="160">
        <v>4060039153524</v>
      </c>
    </row>
    <row r="370" spans="1:19" x14ac:dyDescent="0.2">
      <c r="A370" s="316">
        <v>45698</v>
      </c>
      <c r="B370" s="399" t="s">
        <v>2750</v>
      </c>
      <c r="C370" s="226" t="s">
        <v>2751</v>
      </c>
      <c r="D370" s="400" t="s">
        <v>2752</v>
      </c>
      <c r="E370" s="226" t="s">
        <v>2753</v>
      </c>
      <c r="F370" s="427" t="s">
        <v>682</v>
      </c>
      <c r="G370" s="308">
        <v>46.88</v>
      </c>
      <c r="H370" s="308">
        <f t="shared" si="10"/>
        <v>221</v>
      </c>
      <c r="I370" s="136" t="s">
        <v>2743</v>
      </c>
      <c r="J370" s="136" t="s">
        <v>229</v>
      </c>
      <c r="K370" s="136" t="s">
        <v>3</v>
      </c>
      <c r="L370" s="136">
        <v>39269097</v>
      </c>
      <c r="M370" s="136" t="s">
        <v>625</v>
      </c>
      <c r="N370" s="136"/>
      <c r="O370" s="136" t="s">
        <v>2754</v>
      </c>
      <c r="P370" s="288"/>
      <c r="Q370" s="136" t="s">
        <v>1118</v>
      </c>
      <c r="R370" s="209"/>
      <c r="S370" s="160">
        <v>4060039153531</v>
      </c>
    </row>
    <row r="371" spans="1:19" x14ac:dyDescent="0.2">
      <c r="A371" s="316">
        <v>45698</v>
      </c>
      <c r="B371" s="399" t="s">
        <v>2755</v>
      </c>
      <c r="C371" s="226" t="s">
        <v>2756</v>
      </c>
      <c r="D371" s="400" t="s">
        <v>2757</v>
      </c>
      <c r="E371" s="226" t="s">
        <v>2758</v>
      </c>
      <c r="F371" s="427" t="s">
        <v>682</v>
      </c>
      <c r="G371" s="308">
        <v>18.75</v>
      </c>
      <c r="H371" s="308">
        <f t="shared" si="10"/>
        <v>88</v>
      </c>
      <c r="I371" s="136" t="s">
        <v>2743</v>
      </c>
      <c r="J371" s="136" t="s">
        <v>229</v>
      </c>
      <c r="K371" s="136" t="s">
        <v>3</v>
      </c>
      <c r="L371" s="136">
        <v>39269097</v>
      </c>
      <c r="M371" s="136" t="s">
        <v>625</v>
      </c>
      <c r="N371" s="136"/>
      <c r="O371" s="136" t="s">
        <v>2759</v>
      </c>
      <c r="P371" s="288" t="s">
        <v>2760</v>
      </c>
      <c r="Q371" s="136" t="s">
        <v>1118</v>
      </c>
      <c r="R371" s="209"/>
      <c r="S371" s="160">
        <v>4060039153548</v>
      </c>
    </row>
    <row r="372" spans="1:19" x14ac:dyDescent="0.2">
      <c r="A372" s="316">
        <v>45698</v>
      </c>
      <c r="B372" s="399" t="s">
        <v>2761</v>
      </c>
      <c r="C372" s="226" t="s">
        <v>2762</v>
      </c>
      <c r="D372" s="400" t="s">
        <v>2763</v>
      </c>
      <c r="E372" s="226" t="s">
        <v>2764</v>
      </c>
      <c r="F372" s="427" t="s">
        <v>682</v>
      </c>
      <c r="G372" s="308">
        <v>31.25</v>
      </c>
      <c r="H372" s="308">
        <f t="shared" si="10"/>
        <v>147</v>
      </c>
      <c r="I372" s="136" t="s">
        <v>2743</v>
      </c>
      <c r="J372" s="136" t="s">
        <v>229</v>
      </c>
      <c r="K372" s="136" t="s">
        <v>3</v>
      </c>
      <c r="L372" s="136">
        <v>85444290</v>
      </c>
      <c r="M372" s="136" t="s">
        <v>625</v>
      </c>
      <c r="N372" s="136"/>
      <c r="O372" s="136" t="s">
        <v>2765</v>
      </c>
      <c r="P372" s="288" t="s">
        <v>2766</v>
      </c>
      <c r="Q372" s="136" t="s">
        <v>1118</v>
      </c>
      <c r="R372" s="209"/>
      <c r="S372" s="160">
        <v>4060039153555</v>
      </c>
    </row>
    <row r="373" spans="1:19" x14ac:dyDescent="0.2">
      <c r="A373" s="313"/>
      <c r="B373" s="147" t="s">
        <v>2112</v>
      </c>
      <c r="C373" s="148"/>
      <c r="D373" s="149" t="s">
        <v>1160</v>
      </c>
      <c r="E373" s="148"/>
      <c r="F373" s="150"/>
      <c r="G373" s="314"/>
      <c r="H373" s="314"/>
      <c r="I373" s="151" t="s">
        <v>1160</v>
      </c>
      <c r="J373" s="151"/>
      <c r="K373" s="151"/>
      <c r="L373" s="151"/>
      <c r="M373" s="151"/>
      <c r="N373" s="151" t="s">
        <v>1160</v>
      </c>
      <c r="O373" s="151" t="s">
        <v>1160</v>
      </c>
      <c r="P373" s="257"/>
      <c r="Q373" s="153"/>
      <c r="R373" s="154"/>
      <c r="S373" s="280"/>
    </row>
    <row r="374" spans="1:19" x14ac:dyDescent="0.2">
      <c r="A374" s="313"/>
      <c r="B374" s="132" t="s">
        <v>2113</v>
      </c>
      <c r="C374" s="132" t="s">
        <v>2114</v>
      </c>
      <c r="D374" s="134" t="s">
        <v>2115</v>
      </c>
      <c r="E374" s="156" t="s">
        <v>2116</v>
      </c>
      <c r="F374" s="427" t="s">
        <v>682</v>
      </c>
      <c r="G374" s="308">
        <v>222.77</v>
      </c>
      <c r="H374" s="308">
        <f t="shared" si="10"/>
        <v>1048</v>
      </c>
      <c r="I374" s="125" t="s">
        <v>2718</v>
      </c>
      <c r="J374" s="171" t="s">
        <v>229</v>
      </c>
      <c r="K374" s="171" t="s">
        <v>3</v>
      </c>
      <c r="L374" s="138">
        <v>8517620000</v>
      </c>
      <c r="M374" s="171" t="s">
        <v>626</v>
      </c>
      <c r="N374" s="181">
        <v>20</v>
      </c>
      <c r="O374" s="181" t="s">
        <v>2117</v>
      </c>
      <c r="P374" s="295"/>
      <c r="Q374" s="171"/>
      <c r="R374" s="204"/>
      <c r="S374" s="160">
        <v>8717332288403</v>
      </c>
    </row>
    <row r="375" spans="1:19" x14ac:dyDescent="0.2">
      <c r="A375" s="313"/>
      <c r="B375" s="132" t="s">
        <v>2118</v>
      </c>
      <c r="C375" s="132" t="s">
        <v>2119</v>
      </c>
      <c r="D375" s="134" t="s">
        <v>2120</v>
      </c>
      <c r="E375" s="156" t="s">
        <v>2121</v>
      </c>
      <c r="F375" s="427" t="s">
        <v>682</v>
      </c>
      <c r="G375" s="308">
        <v>105.89</v>
      </c>
      <c r="H375" s="308">
        <f t="shared" si="10"/>
        <v>498</v>
      </c>
      <c r="I375" s="125" t="s">
        <v>2718</v>
      </c>
      <c r="J375" s="171" t="s">
        <v>229</v>
      </c>
      <c r="K375" s="171" t="s">
        <v>3</v>
      </c>
      <c r="L375" s="138">
        <v>8517620000</v>
      </c>
      <c r="M375" s="171" t="s">
        <v>626</v>
      </c>
      <c r="N375" s="181">
        <v>532</v>
      </c>
      <c r="O375" s="181" t="s">
        <v>2122</v>
      </c>
      <c r="P375" s="295"/>
      <c r="Q375" s="171"/>
      <c r="R375" s="204"/>
      <c r="S375" s="160">
        <v>8717332288427</v>
      </c>
    </row>
    <row r="376" spans="1:19" x14ac:dyDescent="0.2">
      <c r="A376" s="313"/>
      <c r="B376" s="132" t="s">
        <v>2123</v>
      </c>
      <c r="C376" s="132" t="s">
        <v>2124</v>
      </c>
      <c r="D376" s="134" t="s">
        <v>2125</v>
      </c>
      <c r="E376" s="156" t="s">
        <v>2126</v>
      </c>
      <c r="F376" s="427" t="s">
        <v>682</v>
      </c>
      <c r="G376" s="308">
        <v>130.80000000000001</v>
      </c>
      <c r="H376" s="308">
        <f t="shared" si="10"/>
        <v>615</v>
      </c>
      <c r="I376" s="125" t="s">
        <v>2718</v>
      </c>
      <c r="J376" s="171" t="s">
        <v>229</v>
      </c>
      <c r="K376" s="171" t="s">
        <v>3</v>
      </c>
      <c r="L376" s="138">
        <v>8517620000</v>
      </c>
      <c r="M376" s="171" t="s">
        <v>626</v>
      </c>
      <c r="N376" s="181">
        <v>122</v>
      </c>
      <c r="O376" s="181" t="s">
        <v>2127</v>
      </c>
      <c r="P376" s="295"/>
      <c r="Q376" s="171"/>
      <c r="R376" s="204"/>
      <c r="S376" s="160">
        <v>8717332288410</v>
      </c>
    </row>
    <row r="377" spans="1:19" ht="16.5" x14ac:dyDescent="0.2">
      <c r="A377" s="313"/>
      <c r="B377" s="132" t="s">
        <v>2128</v>
      </c>
      <c r="C377" s="132" t="s">
        <v>305</v>
      </c>
      <c r="D377" s="134" t="s">
        <v>304</v>
      </c>
      <c r="E377" s="156" t="s">
        <v>2129</v>
      </c>
      <c r="F377" s="427" t="s">
        <v>682</v>
      </c>
      <c r="G377" s="308">
        <v>189.76</v>
      </c>
      <c r="H377" s="308">
        <f t="shared" si="10"/>
        <v>893</v>
      </c>
      <c r="I377" s="125" t="s">
        <v>2718</v>
      </c>
      <c r="J377" s="171" t="s">
        <v>229</v>
      </c>
      <c r="K377" s="171" t="s">
        <v>3</v>
      </c>
      <c r="L377" s="138">
        <v>8536501999</v>
      </c>
      <c r="M377" s="171" t="s">
        <v>626</v>
      </c>
      <c r="N377" s="181">
        <v>169</v>
      </c>
      <c r="O377" s="181" t="s">
        <v>1155</v>
      </c>
      <c r="P377" s="295"/>
      <c r="Q377" s="171"/>
      <c r="R377" s="204"/>
      <c r="S377" s="160">
        <v>8717332349562</v>
      </c>
    </row>
    <row r="378" spans="1:19" x14ac:dyDescent="0.2">
      <c r="A378" s="313"/>
      <c r="B378" s="132" t="s">
        <v>2130</v>
      </c>
      <c r="C378" s="132" t="s">
        <v>299</v>
      </c>
      <c r="D378" s="134" t="s">
        <v>298</v>
      </c>
      <c r="E378" s="156" t="s">
        <v>2131</v>
      </c>
      <c r="F378" s="427" t="s">
        <v>682</v>
      </c>
      <c r="G378" s="308">
        <v>279.7</v>
      </c>
      <c r="H378" s="308">
        <f t="shared" si="10"/>
        <v>1316</v>
      </c>
      <c r="I378" s="125" t="s">
        <v>2718</v>
      </c>
      <c r="J378" s="171" t="s">
        <v>229</v>
      </c>
      <c r="K378" s="181">
        <v>1</v>
      </c>
      <c r="L378" s="138">
        <v>8517620000</v>
      </c>
      <c r="M378" s="171" t="s">
        <v>626</v>
      </c>
      <c r="N378" s="181">
        <v>355</v>
      </c>
      <c r="O378" s="181" t="s">
        <v>2132</v>
      </c>
      <c r="P378" s="295"/>
      <c r="Q378" s="171"/>
      <c r="R378" s="204"/>
      <c r="S378" s="160">
        <v>8717332288359</v>
      </c>
    </row>
    <row r="379" spans="1:19" x14ac:dyDescent="0.2">
      <c r="A379" s="313"/>
      <c r="B379" s="132" t="s">
        <v>2133</v>
      </c>
      <c r="C379" s="132" t="s">
        <v>302</v>
      </c>
      <c r="D379" s="134" t="s">
        <v>301</v>
      </c>
      <c r="E379" s="156" t="s">
        <v>2134</v>
      </c>
      <c r="F379" s="427" t="s">
        <v>682</v>
      </c>
      <c r="G379" s="308">
        <v>222.77</v>
      </c>
      <c r="H379" s="308">
        <f t="shared" si="10"/>
        <v>1048</v>
      </c>
      <c r="I379" s="125" t="s">
        <v>2718</v>
      </c>
      <c r="J379" s="171" t="s">
        <v>229</v>
      </c>
      <c r="K379" s="181">
        <v>1</v>
      </c>
      <c r="L379" s="138">
        <v>8517620000</v>
      </c>
      <c r="M379" s="171" t="s">
        <v>626</v>
      </c>
      <c r="N379" s="181">
        <v>498</v>
      </c>
      <c r="O379" s="181" t="s">
        <v>1801</v>
      </c>
      <c r="P379" s="295"/>
      <c r="Q379" s="171"/>
      <c r="R379" s="204"/>
      <c r="S379" s="160">
        <v>8717332288373</v>
      </c>
    </row>
    <row r="380" spans="1:19" ht="16.5" x14ac:dyDescent="0.2">
      <c r="A380" s="313"/>
      <c r="B380" s="132" t="s">
        <v>2141</v>
      </c>
      <c r="C380" s="132" t="s">
        <v>278</v>
      </c>
      <c r="D380" s="134" t="s">
        <v>277</v>
      </c>
      <c r="E380" s="156" t="s">
        <v>2142</v>
      </c>
      <c r="F380" s="427" t="s">
        <v>682</v>
      </c>
      <c r="G380" s="308">
        <v>199.07</v>
      </c>
      <c r="H380" s="308">
        <f t="shared" si="10"/>
        <v>936</v>
      </c>
      <c r="I380" s="125" t="s">
        <v>2718</v>
      </c>
      <c r="J380" s="171" t="s">
        <v>229</v>
      </c>
      <c r="K380" s="181">
        <v>1</v>
      </c>
      <c r="L380" s="138">
        <v>8517620000</v>
      </c>
      <c r="M380" s="171" t="s">
        <v>626</v>
      </c>
      <c r="N380" s="181">
        <v>295</v>
      </c>
      <c r="O380" s="181" t="s">
        <v>2143</v>
      </c>
      <c r="P380" s="295"/>
      <c r="Q380" s="171" t="s">
        <v>1118</v>
      </c>
      <c r="R380" s="204"/>
      <c r="S380" s="160">
        <v>8717332099238</v>
      </c>
    </row>
    <row r="381" spans="1:19" ht="16.5" x14ac:dyDescent="0.2">
      <c r="A381" s="313"/>
      <c r="B381" s="132" t="s">
        <v>2144</v>
      </c>
      <c r="C381" s="132" t="s">
        <v>280</v>
      </c>
      <c r="D381" s="134" t="s">
        <v>279</v>
      </c>
      <c r="E381" s="156" t="s">
        <v>2145</v>
      </c>
      <c r="F381" s="427" t="s">
        <v>682</v>
      </c>
      <c r="G381" s="308">
        <v>180.96</v>
      </c>
      <c r="H381" s="308">
        <f t="shared" si="10"/>
        <v>851</v>
      </c>
      <c r="I381" s="125" t="s">
        <v>2718</v>
      </c>
      <c r="J381" s="171" t="s">
        <v>229</v>
      </c>
      <c r="K381" s="171" t="s">
        <v>3</v>
      </c>
      <c r="L381" s="138">
        <v>8517620000</v>
      </c>
      <c r="M381" s="171" t="s">
        <v>626</v>
      </c>
      <c r="N381" s="181">
        <v>108</v>
      </c>
      <c r="O381" s="181" t="s">
        <v>2146</v>
      </c>
      <c r="P381" s="351"/>
      <c r="Q381" s="171" t="s">
        <v>1118</v>
      </c>
      <c r="R381" s="204"/>
      <c r="S381" s="160">
        <v>8717332099252</v>
      </c>
    </row>
    <row r="382" spans="1:19" x14ac:dyDescent="0.2">
      <c r="A382" s="313"/>
      <c r="B382" s="132" t="s">
        <v>2147</v>
      </c>
      <c r="C382" s="132" t="s">
        <v>295</v>
      </c>
      <c r="D382" s="134" t="s">
        <v>294</v>
      </c>
      <c r="E382" s="156" t="s">
        <v>2148</v>
      </c>
      <c r="F382" s="427" t="s">
        <v>682</v>
      </c>
      <c r="G382" s="308">
        <v>180.96</v>
      </c>
      <c r="H382" s="308">
        <f t="shared" si="10"/>
        <v>851</v>
      </c>
      <c r="I382" s="125" t="s">
        <v>2718</v>
      </c>
      <c r="J382" s="171" t="s">
        <v>229</v>
      </c>
      <c r="K382" s="181">
        <v>1</v>
      </c>
      <c r="L382" s="138">
        <v>8517620000</v>
      </c>
      <c r="M382" s="171" t="s">
        <v>626</v>
      </c>
      <c r="N382" s="181">
        <v>187</v>
      </c>
      <c r="O382" s="181" t="s">
        <v>2149</v>
      </c>
      <c r="P382" s="295"/>
      <c r="Q382" s="171"/>
      <c r="R382" s="204"/>
      <c r="S382" s="160">
        <v>8717332250257</v>
      </c>
    </row>
    <row r="383" spans="1:19" x14ac:dyDescent="0.2">
      <c r="A383" s="313"/>
      <c r="B383" s="132" t="s">
        <v>2150</v>
      </c>
      <c r="C383" s="132" t="s">
        <v>297</v>
      </c>
      <c r="D383" s="134" t="s">
        <v>296</v>
      </c>
      <c r="E383" s="156" t="s">
        <v>2151</v>
      </c>
      <c r="F383" s="427" t="s">
        <v>682</v>
      </c>
      <c r="G383" s="308">
        <v>173.73</v>
      </c>
      <c r="H383" s="308">
        <f t="shared" si="10"/>
        <v>817</v>
      </c>
      <c r="I383" s="125" t="s">
        <v>2718</v>
      </c>
      <c r="J383" s="171" t="s">
        <v>229</v>
      </c>
      <c r="K383" s="171" t="s">
        <v>3</v>
      </c>
      <c r="L383" s="138">
        <v>8517620000</v>
      </c>
      <c r="M383" s="171" t="s">
        <v>626</v>
      </c>
      <c r="N383" s="181">
        <v>64</v>
      </c>
      <c r="O383" s="181" t="s">
        <v>2152</v>
      </c>
      <c r="P383" s="295"/>
      <c r="Q383" s="171"/>
      <c r="R383" s="204"/>
      <c r="S383" s="160">
        <v>8717332250264</v>
      </c>
    </row>
    <row r="384" spans="1:19" x14ac:dyDescent="0.2">
      <c r="A384" s="313"/>
      <c r="B384" s="132" t="s">
        <v>2153</v>
      </c>
      <c r="C384" s="132" t="s">
        <v>282</v>
      </c>
      <c r="D384" s="134" t="s">
        <v>281</v>
      </c>
      <c r="E384" s="156" t="s">
        <v>2154</v>
      </c>
      <c r="F384" s="427" t="s">
        <v>682</v>
      </c>
      <c r="G384" s="308">
        <v>85.74</v>
      </c>
      <c r="H384" s="308">
        <f t="shared" si="10"/>
        <v>403</v>
      </c>
      <c r="I384" s="171" t="s">
        <v>2743</v>
      </c>
      <c r="J384" s="171" t="s">
        <v>229</v>
      </c>
      <c r="K384" s="171" t="s">
        <v>3</v>
      </c>
      <c r="L384" s="138">
        <v>8517620000</v>
      </c>
      <c r="M384" s="171" t="s">
        <v>626</v>
      </c>
      <c r="N384" s="181">
        <v>16</v>
      </c>
      <c r="O384" s="181" t="s">
        <v>2155</v>
      </c>
      <c r="P384" s="295"/>
      <c r="Q384" s="171" t="s">
        <v>1118</v>
      </c>
      <c r="R384" s="204"/>
      <c r="S384" s="160">
        <v>8717332256020</v>
      </c>
    </row>
    <row r="385" spans="1:19" x14ac:dyDescent="0.2">
      <c r="A385" s="313"/>
      <c r="B385" s="132" t="s">
        <v>2156</v>
      </c>
      <c r="C385" s="132" t="s">
        <v>285</v>
      </c>
      <c r="D385" s="134" t="s">
        <v>284</v>
      </c>
      <c r="E385" s="156" t="s">
        <v>2157</v>
      </c>
      <c r="F385" s="427" t="s">
        <v>682</v>
      </c>
      <c r="G385" s="308">
        <v>109.04</v>
      </c>
      <c r="H385" s="308">
        <f t="shared" si="10"/>
        <v>513</v>
      </c>
      <c r="I385" s="125" t="s">
        <v>2718</v>
      </c>
      <c r="J385" s="171" t="s">
        <v>229</v>
      </c>
      <c r="K385" s="171" t="s">
        <v>3</v>
      </c>
      <c r="L385" s="138">
        <v>8517620000</v>
      </c>
      <c r="M385" s="171" t="s">
        <v>626</v>
      </c>
      <c r="N385" s="181">
        <v>34</v>
      </c>
      <c r="O385" s="181" t="s">
        <v>1423</v>
      </c>
      <c r="P385" s="295"/>
      <c r="Q385" s="171" t="s">
        <v>1118</v>
      </c>
      <c r="R385" s="204"/>
      <c r="S385" s="160">
        <v>8717332250295</v>
      </c>
    </row>
    <row r="386" spans="1:19" x14ac:dyDescent="0.2">
      <c r="A386" s="313"/>
      <c r="B386" s="132" t="s">
        <v>2158</v>
      </c>
      <c r="C386" s="132" t="s">
        <v>287</v>
      </c>
      <c r="D386" s="134" t="s">
        <v>286</v>
      </c>
      <c r="E386" s="156" t="s">
        <v>2159</v>
      </c>
      <c r="F386" s="427" t="s">
        <v>682</v>
      </c>
      <c r="G386" s="308">
        <v>105.89</v>
      </c>
      <c r="H386" s="308">
        <f t="shared" si="10"/>
        <v>498</v>
      </c>
      <c r="I386" s="125" t="s">
        <v>2718</v>
      </c>
      <c r="J386" s="171" t="s">
        <v>229</v>
      </c>
      <c r="K386" s="171" t="s">
        <v>3</v>
      </c>
      <c r="L386" s="138">
        <v>8517620000</v>
      </c>
      <c r="M386" s="171" t="s">
        <v>626</v>
      </c>
      <c r="N386" s="181">
        <v>243</v>
      </c>
      <c r="O386" s="181" t="s">
        <v>1513</v>
      </c>
      <c r="P386" s="295"/>
      <c r="Q386" s="171" t="s">
        <v>1118</v>
      </c>
      <c r="R386" s="204"/>
      <c r="S386" s="160">
        <v>8717332250301</v>
      </c>
    </row>
    <row r="387" spans="1:19" x14ac:dyDescent="0.2">
      <c r="A387" s="313"/>
      <c r="B387" s="132" t="s">
        <v>2160</v>
      </c>
      <c r="C387" s="132" t="s">
        <v>289</v>
      </c>
      <c r="D387" s="134" t="s">
        <v>288</v>
      </c>
      <c r="E387" s="156" t="s">
        <v>2161</v>
      </c>
      <c r="F387" s="427" t="s">
        <v>682</v>
      </c>
      <c r="G387" s="308">
        <v>130.80000000000001</v>
      </c>
      <c r="H387" s="308">
        <f t="shared" si="10"/>
        <v>615</v>
      </c>
      <c r="I387" s="125" t="s">
        <v>2718</v>
      </c>
      <c r="J387" s="171" t="s">
        <v>229</v>
      </c>
      <c r="K387" s="171" t="s">
        <v>3</v>
      </c>
      <c r="L387" s="138">
        <v>8517620000</v>
      </c>
      <c r="M387" s="171" t="s">
        <v>626</v>
      </c>
      <c r="N387" s="181">
        <v>157</v>
      </c>
      <c r="O387" s="181" t="s">
        <v>1123</v>
      </c>
      <c r="P387" s="295"/>
      <c r="Q387" s="171" t="s">
        <v>1118</v>
      </c>
      <c r="R387" s="204"/>
      <c r="S387" s="160">
        <v>8717332250318</v>
      </c>
    </row>
    <row r="388" spans="1:19" x14ac:dyDescent="0.2">
      <c r="A388" s="313"/>
      <c r="B388" s="132" t="s">
        <v>2162</v>
      </c>
      <c r="C388" s="132" t="s">
        <v>291</v>
      </c>
      <c r="D388" s="134" t="s">
        <v>290</v>
      </c>
      <c r="E388" s="156" t="s">
        <v>2163</v>
      </c>
      <c r="F388" s="427" t="s">
        <v>682</v>
      </c>
      <c r="G388" s="308">
        <v>105.89</v>
      </c>
      <c r="H388" s="308">
        <f t="shared" si="10"/>
        <v>498</v>
      </c>
      <c r="I388" s="125" t="s">
        <v>2718</v>
      </c>
      <c r="J388" s="171" t="s">
        <v>229</v>
      </c>
      <c r="K388" s="171" t="s">
        <v>3</v>
      </c>
      <c r="L388" s="138">
        <v>8517620000</v>
      </c>
      <c r="M388" s="171" t="s">
        <v>626</v>
      </c>
      <c r="N388" s="181">
        <v>582</v>
      </c>
      <c r="O388" s="181" t="s">
        <v>2164</v>
      </c>
      <c r="P388" s="295"/>
      <c r="Q388" s="171" t="s">
        <v>1118</v>
      </c>
      <c r="R388" s="204"/>
      <c r="S388" s="160">
        <v>8717332250400</v>
      </c>
    </row>
    <row r="389" spans="1:19" x14ac:dyDescent="0.2">
      <c r="A389" s="313"/>
      <c r="B389" s="132" t="s">
        <v>2165</v>
      </c>
      <c r="C389" s="132" t="s">
        <v>293</v>
      </c>
      <c r="D389" s="134" t="s">
        <v>292</v>
      </c>
      <c r="E389" s="156" t="s">
        <v>2166</v>
      </c>
      <c r="F389" s="427" t="s">
        <v>682</v>
      </c>
      <c r="G389" s="308">
        <v>130.80000000000001</v>
      </c>
      <c r="H389" s="308">
        <f t="shared" si="10"/>
        <v>615</v>
      </c>
      <c r="I389" s="125" t="s">
        <v>2718</v>
      </c>
      <c r="J389" s="171" t="s">
        <v>229</v>
      </c>
      <c r="K389" s="171" t="s">
        <v>3</v>
      </c>
      <c r="L389" s="138">
        <v>8517620000</v>
      </c>
      <c r="M389" s="171" t="s">
        <v>626</v>
      </c>
      <c r="N389" s="181">
        <v>203</v>
      </c>
      <c r="O389" s="181" t="s">
        <v>2167</v>
      </c>
      <c r="P389" s="295"/>
      <c r="Q389" s="171" t="s">
        <v>1118</v>
      </c>
      <c r="R389" s="204"/>
      <c r="S389" s="160">
        <v>8717332250417</v>
      </c>
    </row>
    <row r="390" spans="1:19" x14ac:dyDescent="0.2">
      <c r="A390" s="313"/>
      <c r="B390" s="132" t="s">
        <v>2168</v>
      </c>
      <c r="C390" s="132" t="s">
        <v>307</v>
      </c>
      <c r="D390" s="134" t="s">
        <v>306</v>
      </c>
      <c r="E390" s="156" t="s">
        <v>2169</v>
      </c>
      <c r="F390" s="427" t="s">
        <v>682</v>
      </c>
      <c r="G390" s="308">
        <v>7.24</v>
      </c>
      <c r="H390" s="308">
        <f t="shared" si="10"/>
        <v>34</v>
      </c>
      <c r="I390" s="171" t="s">
        <v>2743</v>
      </c>
      <c r="J390" s="171" t="s">
        <v>229</v>
      </c>
      <c r="K390" s="171" t="s">
        <v>3</v>
      </c>
      <c r="L390" s="138">
        <v>3926909790</v>
      </c>
      <c r="M390" s="171" t="s">
        <v>626</v>
      </c>
      <c r="N390" s="181">
        <v>39</v>
      </c>
      <c r="O390" s="181" t="s">
        <v>2170</v>
      </c>
      <c r="P390" s="295"/>
      <c r="Q390" s="171" t="s">
        <v>600</v>
      </c>
      <c r="R390" s="204"/>
      <c r="S390" s="160">
        <v>8717332250424</v>
      </c>
    </row>
    <row r="391" spans="1:19" x14ac:dyDescent="0.2">
      <c r="A391" s="313"/>
      <c r="B391" s="132" t="s">
        <v>2171</v>
      </c>
      <c r="C391" s="132" t="s">
        <v>310</v>
      </c>
      <c r="D391" s="134" t="s">
        <v>309</v>
      </c>
      <c r="E391" s="156" t="s">
        <v>2172</v>
      </c>
      <c r="F391" s="427" t="s">
        <v>682</v>
      </c>
      <c r="G391" s="308">
        <v>21.73</v>
      </c>
      <c r="H391" s="308">
        <f t="shared" ref="H391:H454" si="11">ROUND(ROUND(G391*4.704,2),0)</f>
        <v>102</v>
      </c>
      <c r="I391" s="171" t="s">
        <v>2743</v>
      </c>
      <c r="J391" s="171" t="s">
        <v>229</v>
      </c>
      <c r="K391" s="181">
        <v>1</v>
      </c>
      <c r="L391" s="138">
        <v>3926909790</v>
      </c>
      <c r="M391" s="171" t="s">
        <v>626</v>
      </c>
      <c r="N391" s="181">
        <v>375</v>
      </c>
      <c r="O391" s="181" t="s">
        <v>1308</v>
      </c>
      <c r="P391" s="295"/>
      <c r="Q391" s="171" t="s">
        <v>600</v>
      </c>
      <c r="R391" s="204"/>
      <c r="S391" s="160">
        <v>8717332264636</v>
      </c>
    </row>
    <row r="392" spans="1:19" x14ac:dyDescent="0.2">
      <c r="A392" s="313"/>
      <c r="B392" s="132" t="s">
        <v>2173</v>
      </c>
      <c r="C392" s="132" t="s">
        <v>311</v>
      </c>
      <c r="D392" s="134" t="s">
        <v>312</v>
      </c>
      <c r="E392" s="156" t="s">
        <v>2174</v>
      </c>
      <c r="F392" s="427" t="s">
        <v>682</v>
      </c>
      <c r="G392" s="308">
        <v>84.32</v>
      </c>
      <c r="H392" s="308">
        <f t="shared" si="11"/>
        <v>397</v>
      </c>
      <c r="I392" s="171" t="s">
        <v>2743</v>
      </c>
      <c r="J392" s="171" t="s">
        <v>229</v>
      </c>
      <c r="K392" s="171" t="s">
        <v>3</v>
      </c>
      <c r="L392" s="138">
        <v>8537109199</v>
      </c>
      <c r="M392" s="171" t="s">
        <v>626</v>
      </c>
      <c r="N392" s="181">
        <v>2</v>
      </c>
      <c r="O392" s="181" t="s">
        <v>1748</v>
      </c>
      <c r="P392" s="295"/>
      <c r="Q392" s="171"/>
      <c r="R392" s="204"/>
      <c r="S392" s="160">
        <v>8717332381395</v>
      </c>
    </row>
    <row r="393" spans="1:19" x14ac:dyDescent="0.2">
      <c r="A393" s="313"/>
      <c r="B393" s="132" t="s">
        <v>2175</v>
      </c>
      <c r="C393" s="132" t="s">
        <v>313</v>
      </c>
      <c r="D393" s="134" t="s">
        <v>314</v>
      </c>
      <c r="E393" s="156" t="s">
        <v>2176</v>
      </c>
      <c r="F393" s="427" t="s">
        <v>682</v>
      </c>
      <c r="G393" s="308">
        <v>168.67</v>
      </c>
      <c r="H393" s="308">
        <f t="shared" si="11"/>
        <v>793</v>
      </c>
      <c r="I393" s="125" t="s">
        <v>2718</v>
      </c>
      <c r="J393" s="171" t="s">
        <v>229</v>
      </c>
      <c r="K393" s="171" t="s">
        <v>3</v>
      </c>
      <c r="L393" s="138">
        <v>8536501999</v>
      </c>
      <c r="M393" s="171" t="s">
        <v>626</v>
      </c>
      <c r="N393" s="181">
        <v>4</v>
      </c>
      <c r="O393" s="181" t="s">
        <v>1521</v>
      </c>
      <c r="P393" s="295"/>
      <c r="Q393" s="171" t="s">
        <v>1118</v>
      </c>
      <c r="R393" s="204"/>
      <c r="S393" s="160">
        <v>8717332361090</v>
      </c>
    </row>
    <row r="394" spans="1:19" ht="13.5" thickBot="1" x14ac:dyDescent="0.25">
      <c r="A394" s="313"/>
      <c r="B394" s="132" t="s">
        <v>2177</v>
      </c>
      <c r="C394" s="132" t="s">
        <v>315</v>
      </c>
      <c r="D394" s="134" t="s">
        <v>316</v>
      </c>
      <c r="E394" s="156" t="s">
        <v>2178</v>
      </c>
      <c r="F394" s="427" t="s">
        <v>682</v>
      </c>
      <c r="G394" s="308">
        <v>154.6</v>
      </c>
      <c r="H394" s="308">
        <f t="shared" si="11"/>
        <v>727</v>
      </c>
      <c r="I394" s="125" t="s">
        <v>2718</v>
      </c>
      <c r="J394" s="171" t="s">
        <v>229</v>
      </c>
      <c r="K394" s="171" t="s">
        <v>3</v>
      </c>
      <c r="L394" s="138">
        <v>8536501999</v>
      </c>
      <c r="M394" s="171" t="s">
        <v>626</v>
      </c>
      <c r="N394" s="181">
        <v>0</v>
      </c>
      <c r="O394" s="181" t="s">
        <v>2179</v>
      </c>
      <c r="P394" s="295"/>
      <c r="Q394" s="171" t="s">
        <v>1118</v>
      </c>
      <c r="R394" s="204"/>
      <c r="S394" s="160">
        <v>8717332361106</v>
      </c>
    </row>
    <row r="395" spans="1:19" ht="13.5" thickBot="1" x14ac:dyDescent="0.25">
      <c r="A395" s="313"/>
      <c r="B395" s="392" t="s">
        <v>2180</v>
      </c>
      <c r="C395" s="430"/>
      <c r="D395" s="393" t="s">
        <v>1160</v>
      </c>
      <c r="E395" s="393"/>
      <c r="F395" s="394"/>
      <c r="G395" s="394"/>
      <c r="H395" s="394"/>
      <c r="I395" s="396" t="s">
        <v>1160</v>
      </c>
      <c r="J395" s="396"/>
      <c r="K395" s="396"/>
      <c r="L395" s="396"/>
      <c r="M395" s="396"/>
      <c r="N395" s="396" t="s">
        <v>1160</v>
      </c>
      <c r="O395" s="396" t="s">
        <v>1160</v>
      </c>
      <c r="P395" s="393"/>
      <c r="Q395" s="397"/>
      <c r="R395" s="397"/>
      <c r="S395" s="398"/>
    </row>
    <row r="396" spans="1:19" x14ac:dyDescent="0.2">
      <c r="A396" s="313"/>
      <c r="B396" s="193" t="s">
        <v>2181</v>
      </c>
      <c r="C396" s="194"/>
      <c r="D396" s="195" t="s">
        <v>1160</v>
      </c>
      <c r="E396" s="194"/>
      <c r="F396" s="196"/>
      <c r="G396" s="196"/>
      <c r="H396" s="314"/>
      <c r="I396" s="229" t="s">
        <v>1160</v>
      </c>
      <c r="J396" s="229"/>
      <c r="K396" s="229"/>
      <c r="L396" s="229"/>
      <c r="M396" s="229"/>
      <c r="N396" s="229" t="s">
        <v>1160</v>
      </c>
      <c r="O396" s="229" t="s">
        <v>1160</v>
      </c>
      <c r="P396" s="296"/>
      <c r="Q396" s="229"/>
      <c r="R396" s="229"/>
      <c r="S396" s="280"/>
    </row>
    <row r="397" spans="1:19" x14ac:dyDescent="0.2">
      <c r="A397" s="313"/>
      <c r="B397" s="221" t="s">
        <v>2626</v>
      </c>
      <c r="C397" s="135" t="s">
        <v>2182</v>
      </c>
      <c r="D397" s="158" t="s">
        <v>2183</v>
      </c>
      <c r="E397" s="226" t="s">
        <v>2184</v>
      </c>
      <c r="F397" s="435" t="s">
        <v>682</v>
      </c>
      <c r="G397" s="308">
        <v>381.59</v>
      </c>
      <c r="H397" s="308">
        <f t="shared" si="11"/>
        <v>1795</v>
      </c>
      <c r="I397" s="171" t="s">
        <v>2743</v>
      </c>
      <c r="J397" s="171" t="s">
        <v>229</v>
      </c>
      <c r="K397" s="137" t="s">
        <v>3</v>
      </c>
      <c r="L397" s="224" t="s">
        <v>2185</v>
      </c>
      <c r="M397" s="209" t="s">
        <v>666</v>
      </c>
      <c r="N397" s="138">
        <v>42</v>
      </c>
      <c r="O397" s="138" t="s">
        <v>2186</v>
      </c>
      <c r="P397" s="288" t="s">
        <v>2187</v>
      </c>
      <c r="Q397" s="209"/>
      <c r="R397" s="204"/>
      <c r="S397" s="160" t="s">
        <v>2188</v>
      </c>
    </row>
    <row r="398" spans="1:19" x14ac:dyDescent="0.2">
      <c r="A398" s="313"/>
      <c r="B398" s="221" t="s">
        <v>2627</v>
      </c>
      <c r="C398" s="135" t="s">
        <v>2189</v>
      </c>
      <c r="D398" s="158" t="s">
        <v>2190</v>
      </c>
      <c r="E398" s="226" t="s">
        <v>2191</v>
      </c>
      <c r="F398" s="435" t="s">
        <v>682</v>
      </c>
      <c r="G398" s="308">
        <v>381.59</v>
      </c>
      <c r="H398" s="308">
        <f t="shared" si="11"/>
        <v>1795</v>
      </c>
      <c r="I398" s="171" t="s">
        <v>2743</v>
      </c>
      <c r="J398" s="171" t="s">
        <v>229</v>
      </c>
      <c r="K398" s="137" t="s">
        <v>3</v>
      </c>
      <c r="L398" s="224" t="s">
        <v>2185</v>
      </c>
      <c r="M398" s="209" t="s">
        <v>666</v>
      </c>
      <c r="N398" s="138">
        <v>60</v>
      </c>
      <c r="O398" s="138" t="s">
        <v>2186</v>
      </c>
      <c r="P398" s="288" t="s">
        <v>2187</v>
      </c>
      <c r="Q398" s="209"/>
      <c r="R398" s="204"/>
      <c r="S398" s="160" t="s">
        <v>2192</v>
      </c>
    </row>
    <row r="399" spans="1:19" x14ac:dyDescent="0.2">
      <c r="A399" s="313"/>
      <c r="B399" s="221" t="s">
        <v>2628</v>
      </c>
      <c r="C399" s="135" t="s">
        <v>2193</v>
      </c>
      <c r="D399" s="158" t="s">
        <v>2194</v>
      </c>
      <c r="E399" s="226" t="s">
        <v>2195</v>
      </c>
      <c r="F399" s="435" t="s">
        <v>682</v>
      </c>
      <c r="G399" s="308">
        <v>381.59</v>
      </c>
      <c r="H399" s="308">
        <f t="shared" si="11"/>
        <v>1795</v>
      </c>
      <c r="I399" s="171" t="s">
        <v>2743</v>
      </c>
      <c r="J399" s="171" t="s">
        <v>229</v>
      </c>
      <c r="K399" s="137" t="s">
        <v>3</v>
      </c>
      <c r="L399" s="224" t="s">
        <v>2185</v>
      </c>
      <c r="M399" s="209" t="s">
        <v>666</v>
      </c>
      <c r="N399" s="138">
        <v>39</v>
      </c>
      <c r="O399" s="138" t="s">
        <v>2186</v>
      </c>
      <c r="P399" s="288" t="s">
        <v>2196</v>
      </c>
      <c r="Q399" s="209"/>
      <c r="R399" s="204"/>
      <c r="S399" s="160" t="s">
        <v>2197</v>
      </c>
    </row>
    <row r="400" spans="1:19" x14ac:dyDescent="0.2">
      <c r="A400" s="313"/>
      <c r="B400" s="221" t="s">
        <v>2629</v>
      </c>
      <c r="C400" s="135" t="s">
        <v>987</v>
      </c>
      <c r="D400" s="158" t="s">
        <v>992</v>
      </c>
      <c r="E400" s="226" t="s">
        <v>2198</v>
      </c>
      <c r="F400" s="435" t="s">
        <v>682</v>
      </c>
      <c r="G400" s="308">
        <v>381.59</v>
      </c>
      <c r="H400" s="308">
        <f t="shared" si="11"/>
        <v>1795</v>
      </c>
      <c r="I400" s="171" t="s">
        <v>2743</v>
      </c>
      <c r="J400" s="171" t="s">
        <v>229</v>
      </c>
      <c r="K400" s="137" t="s">
        <v>3</v>
      </c>
      <c r="L400" s="224" t="s">
        <v>2185</v>
      </c>
      <c r="M400" s="209" t="s">
        <v>666</v>
      </c>
      <c r="N400" s="138">
        <v>37</v>
      </c>
      <c r="O400" s="138" t="s">
        <v>2186</v>
      </c>
      <c r="P400" s="288" t="s">
        <v>2196</v>
      </c>
      <c r="Q400" s="209"/>
      <c r="R400" s="204"/>
      <c r="S400" s="160" t="s">
        <v>2199</v>
      </c>
    </row>
    <row r="401" spans="1:19" x14ac:dyDescent="0.2">
      <c r="A401" s="313"/>
      <c r="B401" s="132" t="s">
        <v>2630</v>
      </c>
      <c r="C401" s="133" t="s">
        <v>988</v>
      </c>
      <c r="D401" s="134" t="s">
        <v>993</v>
      </c>
      <c r="E401" s="135" t="s">
        <v>2200</v>
      </c>
      <c r="F401" s="427" t="s">
        <v>682</v>
      </c>
      <c r="G401" s="308">
        <v>828.75</v>
      </c>
      <c r="H401" s="308">
        <f t="shared" si="11"/>
        <v>3898</v>
      </c>
      <c r="I401" s="137" t="s">
        <v>2743</v>
      </c>
      <c r="J401" s="137" t="s">
        <v>229</v>
      </c>
      <c r="K401" s="137" t="s">
        <v>3</v>
      </c>
      <c r="L401" s="138" t="s">
        <v>2201</v>
      </c>
      <c r="M401" s="137" t="s">
        <v>666</v>
      </c>
      <c r="N401" s="138">
        <v>3</v>
      </c>
      <c r="O401" s="138" t="s">
        <v>2202</v>
      </c>
      <c r="P401" s="256" t="s">
        <v>2732</v>
      </c>
      <c r="Q401" s="137"/>
      <c r="R401" s="209" t="s">
        <v>2733</v>
      </c>
      <c r="S401" s="160" t="s">
        <v>2203</v>
      </c>
    </row>
    <row r="402" spans="1:19" x14ac:dyDescent="0.2">
      <c r="A402" s="313"/>
      <c r="B402" s="221" t="s">
        <v>2631</v>
      </c>
      <c r="C402" s="135" t="s">
        <v>2204</v>
      </c>
      <c r="D402" s="158" t="s">
        <v>2205</v>
      </c>
      <c r="E402" s="226" t="s">
        <v>2206</v>
      </c>
      <c r="F402" s="435" t="s">
        <v>682</v>
      </c>
      <c r="G402" s="308">
        <v>123</v>
      </c>
      <c r="H402" s="308">
        <f t="shared" si="11"/>
        <v>579</v>
      </c>
      <c r="I402" s="171" t="s">
        <v>2743</v>
      </c>
      <c r="J402" s="171" t="s">
        <v>229</v>
      </c>
      <c r="K402" s="137" t="s">
        <v>3</v>
      </c>
      <c r="L402" s="224" t="s">
        <v>2207</v>
      </c>
      <c r="M402" s="209" t="s">
        <v>666</v>
      </c>
      <c r="N402" s="138">
        <v>20</v>
      </c>
      <c r="O402" s="138" t="s">
        <v>1561</v>
      </c>
      <c r="P402" s="288" t="s">
        <v>2675</v>
      </c>
      <c r="Q402" s="209"/>
      <c r="R402" s="204"/>
      <c r="S402" s="160" t="s">
        <v>2208</v>
      </c>
    </row>
    <row r="403" spans="1:19" ht="13.5" thickBot="1" x14ac:dyDescent="0.25">
      <c r="A403" s="313"/>
      <c r="B403" s="221" t="s">
        <v>2632</v>
      </c>
      <c r="C403" s="135" t="s">
        <v>2209</v>
      </c>
      <c r="D403" s="158" t="s">
        <v>2210</v>
      </c>
      <c r="E403" s="226" t="s">
        <v>2211</v>
      </c>
      <c r="F403" s="435" t="s">
        <v>682</v>
      </c>
      <c r="G403" s="308">
        <v>123</v>
      </c>
      <c r="H403" s="308">
        <f t="shared" si="11"/>
        <v>579</v>
      </c>
      <c r="I403" s="171" t="s">
        <v>2743</v>
      </c>
      <c r="J403" s="171" t="s">
        <v>229</v>
      </c>
      <c r="K403" s="137" t="s">
        <v>3</v>
      </c>
      <c r="L403" s="224" t="s">
        <v>2207</v>
      </c>
      <c r="M403" s="209" t="s">
        <v>666</v>
      </c>
      <c r="N403" s="138">
        <v>1</v>
      </c>
      <c r="O403" s="138" t="s">
        <v>1561</v>
      </c>
      <c r="P403" s="288" t="s">
        <v>2675</v>
      </c>
      <c r="Q403" s="209"/>
      <c r="R403" s="204"/>
      <c r="S403" s="160" t="s">
        <v>2212</v>
      </c>
    </row>
    <row r="404" spans="1:19" x14ac:dyDescent="0.2">
      <c r="A404" s="313"/>
      <c r="B404" s="193" t="s">
        <v>2213</v>
      </c>
      <c r="C404" s="194"/>
      <c r="D404" s="195" t="s">
        <v>1160</v>
      </c>
      <c r="E404" s="194"/>
      <c r="F404" s="196"/>
      <c r="G404" s="196"/>
      <c r="H404" s="314"/>
      <c r="I404" s="229" t="s">
        <v>1160</v>
      </c>
      <c r="J404" s="229"/>
      <c r="K404" s="229"/>
      <c r="L404" s="229"/>
      <c r="M404" s="229"/>
      <c r="N404" s="229" t="s">
        <v>1160</v>
      </c>
      <c r="O404" s="229" t="s">
        <v>1160</v>
      </c>
      <c r="P404" s="296"/>
      <c r="Q404" s="229"/>
      <c r="R404" s="229"/>
      <c r="S404" s="280"/>
    </row>
    <row r="405" spans="1:19" x14ac:dyDescent="0.2">
      <c r="A405" s="313"/>
      <c r="B405" s="132" t="s">
        <v>2214</v>
      </c>
      <c r="C405" s="133" t="s">
        <v>339</v>
      </c>
      <c r="D405" s="134" t="s">
        <v>338</v>
      </c>
      <c r="E405" s="135" t="s">
        <v>2215</v>
      </c>
      <c r="F405" s="427" t="s">
        <v>682</v>
      </c>
      <c r="G405" s="308">
        <v>192.2</v>
      </c>
      <c r="H405" s="308">
        <f t="shared" si="11"/>
        <v>904</v>
      </c>
      <c r="I405" s="137" t="s">
        <v>2743</v>
      </c>
      <c r="J405" s="137" t="s">
        <v>229</v>
      </c>
      <c r="K405" s="137" t="s">
        <v>3</v>
      </c>
      <c r="L405" s="138">
        <v>8531103000</v>
      </c>
      <c r="M405" s="137" t="s">
        <v>626</v>
      </c>
      <c r="N405" s="138">
        <v>19</v>
      </c>
      <c r="O405" s="138" t="s">
        <v>2014</v>
      </c>
      <c r="P405" s="158" t="s">
        <v>2676</v>
      </c>
      <c r="Q405" s="137"/>
      <c r="R405" s="209"/>
      <c r="S405" s="160">
        <v>8717332880942</v>
      </c>
    </row>
    <row r="406" spans="1:19" x14ac:dyDescent="0.2">
      <c r="A406" s="313"/>
      <c r="B406" s="132" t="s">
        <v>2216</v>
      </c>
      <c r="C406" s="133" t="s">
        <v>342</v>
      </c>
      <c r="D406" s="134" t="s">
        <v>341</v>
      </c>
      <c r="E406" s="135" t="s">
        <v>2217</v>
      </c>
      <c r="F406" s="427" t="s">
        <v>682</v>
      </c>
      <c r="G406" s="308">
        <v>192.2</v>
      </c>
      <c r="H406" s="308">
        <f t="shared" si="11"/>
        <v>904</v>
      </c>
      <c r="I406" s="137" t="s">
        <v>2743</v>
      </c>
      <c r="J406" s="137" t="s">
        <v>229</v>
      </c>
      <c r="K406" s="137" t="s">
        <v>3</v>
      </c>
      <c r="L406" s="138">
        <v>8531103000</v>
      </c>
      <c r="M406" s="137" t="s">
        <v>626</v>
      </c>
      <c r="N406" s="138">
        <v>12</v>
      </c>
      <c r="O406" s="138" t="s">
        <v>2014</v>
      </c>
      <c r="P406" s="158" t="s">
        <v>2677</v>
      </c>
      <c r="Q406" s="137"/>
      <c r="R406" s="209"/>
      <c r="S406" s="160">
        <v>8717332880942</v>
      </c>
    </row>
    <row r="407" spans="1:19" x14ac:dyDescent="0.2">
      <c r="A407" s="313"/>
      <c r="B407" s="132" t="s">
        <v>2218</v>
      </c>
      <c r="C407" s="133" t="s">
        <v>348</v>
      </c>
      <c r="D407" s="134" t="s">
        <v>347</v>
      </c>
      <c r="E407" s="135" t="s">
        <v>2219</v>
      </c>
      <c r="F407" s="427" t="s">
        <v>682</v>
      </c>
      <c r="G407" s="308">
        <v>162.54</v>
      </c>
      <c r="H407" s="308">
        <f t="shared" si="11"/>
        <v>765</v>
      </c>
      <c r="I407" s="137" t="s">
        <v>2743</v>
      </c>
      <c r="J407" s="137" t="s">
        <v>229</v>
      </c>
      <c r="K407" s="137" t="s">
        <v>3</v>
      </c>
      <c r="L407" s="138">
        <v>8531103000</v>
      </c>
      <c r="M407" s="137" t="s">
        <v>626</v>
      </c>
      <c r="N407" s="138">
        <v>2179</v>
      </c>
      <c r="O407" s="138" t="s">
        <v>2220</v>
      </c>
      <c r="P407" s="158" t="s">
        <v>2678</v>
      </c>
      <c r="Q407" s="137"/>
      <c r="R407" s="209"/>
      <c r="S407" s="160">
        <v>8717332770762</v>
      </c>
    </row>
    <row r="408" spans="1:19" x14ac:dyDescent="0.2">
      <c r="A408" s="313"/>
      <c r="B408" s="132" t="s">
        <v>2221</v>
      </c>
      <c r="C408" s="133" t="s">
        <v>345</v>
      </c>
      <c r="D408" s="134" t="s">
        <v>344</v>
      </c>
      <c r="E408" s="135" t="s">
        <v>2222</v>
      </c>
      <c r="F408" s="427" t="s">
        <v>682</v>
      </c>
      <c r="G408" s="308">
        <v>162.54</v>
      </c>
      <c r="H408" s="308">
        <f t="shared" si="11"/>
        <v>765</v>
      </c>
      <c r="I408" s="137" t="s">
        <v>2743</v>
      </c>
      <c r="J408" s="137" t="s">
        <v>229</v>
      </c>
      <c r="K408" s="137" t="s">
        <v>3</v>
      </c>
      <c r="L408" s="138">
        <v>8531103000</v>
      </c>
      <c r="M408" s="137" t="s">
        <v>626</v>
      </c>
      <c r="N408" s="138">
        <v>28</v>
      </c>
      <c r="O408" s="138" t="s">
        <v>2220</v>
      </c>
      <c r="P408" s="158" t="s">
        <v>2223</v>
      </c>
      <c r="Q408" s="137"/>
      <c r="R408" s="209"/>
      <c r="S408" s="160">
        <v>8717332770779</v>
      </c>
    </row>
    <row r="409" spans="1:19" x14ac:dyDescent="0.2">
      <c r="A409" s="313"/>
      <c r="B409" s="132" t="s">
        <v>2224</v>
      </c>
      <c r="C409" s="133" t="s">
        <v>351</v>
      </c>
      <c r="D409" s="134" t="s">
        <v>350</v>
      </c>
      <c r="E409" s="135" t="s">
        <v>2225</v>
      </c>
      <c r="F409" s="427" t="s">
        <v>682</v>
      </c>
      <c r="G409" s="308">
        <v>170.62</v>
      </c>
      <c r="H409" s="308">
        <f t="shared" si="11"/>
        <v>803</v>
      </c>
      <c r="I409" s="137" t="s">
        <v>2743</v>
      </c>
      <c r="J409" s="137" t="s">
        <v>229</v>
      </c>
      <c r="K409" s="137" t="s">
        <v>3</v>
      </c>
      <c r="L409" s="138">
        <v>8531103000</v>
      </c>
      <c r="M409" s="137" t="s">
        <v>626</v>
      </c>
      <c r="N409" s="138">
        <v>348</v>
      </c>
      <c r="O409" s="138" t="s">
        <v>2226</v>
      </c>
      <c r="P409" s="158"/>
      <c r="Q409" s="137"/>
      <c r="R409" s="209"/>
      <c r="S409" s="160">
        <v>8717332770786</v>
      </c>
    </row>
    <row r="410" spans="1:19" x14ac:dyDescent="0.2">
      <c r="A410" s="313"/>
      <c r="B410" s="132" t="s">
        <v>2227</v>
      </c>
      <c r="C410" s="133" t="s">
        <v>354</v>
      </c>
      <c r="D410" s="134" t="s">
        <v>353</v>
      </c>
      <c r="E410" s="135" t="s">
        <v>2228</v>
      </c>
      <c r="F410" s="427" t="s">
        <v>682</v>
      </c>
      <c r="G410" s="308">
        <v>170.62</v>
      </c>
      <c r="H410" s="308">
        <f t="shared" si="11"/>
        <v>803</v>
      </c>
      <c r="I410" s="137" t="s">
        <v>2743</v>
      </c>
      <c r="J410" s="137" t="s">
        <v>229</v>
      </c>
      <c r="K410" s="138">
        <v>1</v>
      </c>
      <c r="L410" s="138">
        <v>8531103000</v>
      </c>
      <c r="M410" s="137" t="s">
        <v>626</v>
      </c>
      <c r="N410" s="138">
        <v>354</v>
      </c>
      <c r="O410" s="138" t="s">
        <v>2226</v>
      </c>
      <c r="P410" s="158"/>
      <c r="Q410" s="137"/>
      <c r="R410" s="209"/>
      <c r="S410" s="160">
        <v>8717332770793</v>
      </c>
    </row>
    <row r="411" spans="1:19" x14ac:dyDescent="0.2">
      <c r="A411" s="313"/>
      <c r="B411" s="132" t="s">
        <v>2229</v>
      </c>
      <c r="C411" s="133" t="s">
        <v>357</v>
      </c>
      <c r="D411" s="134" t="s">
        <v>356</v>
      </c>
      <c r="E411" s="135" t="s">
        <v>2230</v>
      </c>
      <c r="F411" s="427" t="s">
        <v>682</v>
      </c>
      <c r="G411" s="308">
        <v>188.03</v>
      </c>
      <c r="H411" s="308">
        <f t="shared" si="11"/>
        <v>884</v>
      </c>
      <c r="I411" s="137" t="s">
        <v>2743</v>
      </c>
      <c r="J411" s="137" t="s">
        <v>229</v>
      </c>
      <c r="K411" s="137" t="s">
        <v>3</v>
      </c>
      <c r="L411" s="138">
        <v>8531103000</v>
      </c>
      <c r="M411" s="137" t="s">
        <v>626</v>
      </c>
      <c r="N411" s="138">
        <v>86</v>
      </c>
      <c r="O411" s="138" t="s">
        <v>2231</v>
      </c>
      <c r="P411" s="158"/>
      <c r="Q411" s="137"/>
      <c r="R411" s="209"/>
      <c r="S411" s="160">
        <v>8717332770809</v>
      </c>
    </row>
    <row r="412" spans="1:19" x14ac:dyDescent="0.2">
      <c r="A412" s="313"/>
      <c r="B412" s="132" t="s">
        <v>2232</v>
      </c>
      <c r="C412" s="133" t="s">
        <v>360</v>
      </c>
      <c r="D412" s="134" t="s">
        <v>359</v>
      </c>
      <c r="E412" s="135" t="s">
        <v>2233</v>
      </c>
      <c r="F412" s="427" t="s">
        <v>682</v>
      </c>
      <c r="G412" s="308">
        <v>341.23</v>
      </c>
      <c r="H412" s="308">
        <f t="shared" si="11"/>
        <v>1605</v>
      </c>
      <c r="I412" s="137" t="s">
        <v>2743</v>
      </c>
      <c r="J412" s="137" t="s">
        <v>229</v>
      </c>
      <c r="K412" s="137" t="s">
        <v>3</v>
      </c>
      <c r="L412" s="138">
        <v>8531103000</v>
      </c>
      <c r="M412" s="137" t="s">
        <v>626</v>
      </c>
      <c r="N412" s="138">
        <v>9</v>
      </c>
      <c r="O412" s="138" t="s">
        <v>1155</v>
      </c>
      <c r="P412" s="158" t="s">
        <v>2234</v>
      </c>
      <c r="Q412" s="137"/>
      <c r="R412" s="209"/>
      <c r="S412" s="160">
        <v>8717332770823</v>
      </c>
    </row>
    <row r="413" spans="1:19" x14ac:dyDescent="0.2">
      <c r="A413" s="313"/>
      <c r="B413" s="132" t="s">
        <v>2235</v>
      </c>
      <c r="C413" s="133" t="s">
        <v>2236</v>
      </c>
      <c r="D413" s="134" t="s">
        <v>2237</v>
      </c>
      <c r="E413" s="135" t="s">
        <v>2238</v>
      </c>
      <c r="F413" s="427" t="s">
        <v>682</v>
      </c>
      <c r="G413" s="308">
        <v>135.1</v>
      </c>
      <c r="H413" s="308">
        <f t="shared" si="11"/>
        <v>636</v>
      </c>
      <c r="I413" s="137" t="s">
        <v>2743</v>
      </c>
      <c r="J413" s="137" t="s">
        <v>229</v>
      </c>
      <c r="K413" s="138">
        <v>1</v>
      </c>
      <c r="L413" s="138">
        <v>8531103000</v>
      </c>
      <c r="M413" s="137" t="s">
        <v>626</v>
      </c>
      <c r="N413" s="138">
        <v>390</v>
      </c>
      <c r="O413" s="138" t="s">
        <v>1257</v>
      </c>
      <c r="P413" s="158" t="s">
        <v>2679</v>
      </c>
      <c r="Q413" s="137"/>
      <c r="R413" s="209"/>
      <c r="S413" s="160">
        <v>8717332311323</v>
      </c>
    </row>
    <row r="414" spans="1:19" x14ac:dyDescent="0.2">
      <c r="A414" s="313"/>
      <c r="B414" s="132" t="s">
        <v>2239</v>
      </c>
      <c r="C414" s="133" t="s">
        <v>2240</v>
      </c>
      <c r="D414" s="134" t="s">
        <v>2592</v>
      </c>
      <c r="E414" s="135" t="s">
        <v>2241</v>
      </c>
      <c r="F414" s="427" t="s">
        <v>682</v>
      </c>
      <c r="G414" s="308">
        <v>135.1</v>
      </c>
      <c r="H414" s="308">
        <f t="shared" si="11"/>
        <v>636</v>
      </c>
      <c r="I414" s="137" t="s">
        <v>2743</v>
      </c>
      <c r="J414" s="137" t="s">
        <v>229</v>
      </c>
      <c r="K414" s="138">
        <v>1</v>
      </c>
      <c r="L414" s="138">
        <v>8531103000</v>
      </c>
      <c r="M414" s="137" t="s">
        <v>626</v>
      </c>
      <c r="N414" s="138">
        <v>105</v>
      </c>
      <c r="O414" s="138" t="s">
        <v>1456</v>
      </c>
      <c r="P414" s="158" t="s">
        <v>2242</v>
      </c>
      <c r="Q414" s="137"/>
      <c r="R414" s="209"/>
      <c r="S414" s="160">
        <v>8717332311330</v>
      </c>
    </row>
    <row r="415" spans="1:19" x14ac:dyDescent="0.2">
      <c r="A415" s="313"/>
      <c r="B415" s="132" t="s">
        <v>2243</v>
      </c>
      <c r="C415" s="133" t="s">
        <v>2244</v>
      </c>
      <c r="D415" s="134" t="s">
        <v>2245</v>
      </c>
      <c r="E415" s="135" t="s">
        <v>2246</v>
      </c>
      <c r="F415" s="427" t="s">
        <v>682</v>
      </c>
      <c r="G415" s="308">
        <v>140.66999999999999</v>
      </c>
      <c r="H415" s="308">
        <f t="shared" si="11"/>
        <v>662</v>
      </c>
      <c r="I415" s="137" t="s">
        <v>2743</v>
      </c>
      <c r="J415" s="137" t="s">
        <v>229</v>
      </c>
      <c r="K415" s="137" t="s">
        <v>3</v>
      </c>
      <c r="L415" s="138">
        <v>8531103000</v>
      </c>
      <c r="M415" s="137" t="s">
        <v>626</v>
      </c>
      <c r="N415" s="138">
        <v>36</v>
      </c>
      <c r="O415" s="138" t="s">
        <v>1408</v>
      </c>
      <c r="P415" s="158"/>
      <c r="Q415" s="137"/>
      <c r="R415" s="209"/>
      <c r="S415" s="160">
        <v>8717332311347</v>
      </c>
    </row>
    <row r="416" spans="1:19" x14ac:dyDescent="0.2">
      <c r="A416" s="313"/>
      <c r="B416" s="132" t="s">
        <v>2247</v>
      </c>
      <c r="C416" s="133" t="s">
        <v>2248</v>
      </c>
      <c r="D416" s="134" t="s">
        <v>2249</v>
      </c>
      <c r="E416" s="135" t="s">
        <v>2250</v>
      </c>
      <c r="F416" s="427" t="s">
        <v>682</v>
      </c>
      <c r="G416" s="308">
        <v>140.66999999999999</v>
      </c>
      <c r="H416" s="308">
        <f t="shared" si="11"/>
        <v>662</v>
      </c>
      <c r="I416" s="137" t="s">
        <v>2743</v>
      </c>
      <c r="J416" s="137" t="s">
        <v>229</v>
      </c>
      <c r="K416" s="138">
        <v>1</v>
      </c>
      <c r="L416" s="138">
        <v>8531103000</v>
      </c>
      <c r="M416" s="137" t="s">
        <v>626</v>
      </c>
      <c r="N416" s="138">
        <v>178</v>
      </c>
      <c r="O416" s="138" t="s">
        <v>1436</v>
      </c>
      <c r="P416" s="158"/>
      <c r="Q416" s="137"/>
      <c r="R416" s="209"/>
      <c r="S416" s="160">
        <v>8717332311354</v>
      </c>
    </row>
    <row r="417" spans="1:19" x14ac:dyDescent="0.2">
      <c r="A417" s="313"/>
      <c r="B417" s="132" t="s">
        <v>2251</v>
      </c>
      <c r="C417" s="133" t="s">
        <v>2252</v>
      </c>
      <c r="D417" s="134" t="s">
        <v>2253</v>
      </c>
      <c r="E417" s="135" t="s">
        <v>2254</v>
      </c>
      <c r="F417" s="427" t="s">
        <v>682</v>
      </c>
      <c r="G417" s="308">
        <v>164.49</v>
      </c>
      <c r="H417" s="308">
        <f t="shared" si="11"/>
        <v>774</v>
      </c>
      <c r="I417" s="137" t="s">
        <v>2743</v>
      </c>
      <c r="J417" s="137" t="s">
        <v>229</v>
      </c>
      <c r="K417" s="138">
        <v>1</v>
      </c>
      <c r="L417" s="138">
        <v>8531103000</v>
      </c>
      <c r="M417" s="137" t="s">
        <v>626</v>
      </c>
      <c r="N417" s="138">
        <v>55</v>
      </c>
      <c r="O417" s="138" t="s">
        <v>1132</v>
      </c>
      <c r="P417" s="158"/>
      <c r="Q417" s="137"/>
      <c r="R417" s="209"/>
      <c r="S417" s="160">
        <v>8717332311361</v>
      </c>
    </row>
    <row r="418" spans="1:19" x14ac:dyDescent="0.2">
      <c r="A418" s="313"/>
      <c r="B418" s="132" t="s">
        <v>2255</v>
      </c>
      <c r="C418" s="133" t="s">
        <v>362</v>
      </c>
      <c r="D418" s="134" t="s">
        <v>361</v>
      </c>
      <c r="E418" s="135" t="s">
        <v>2256</v>
      </c>
      <c r="F418" s="427" t="s">
        <v>682</v>
      </c>
      <c r="G418" s="308">
        <v>108.81</v>
      </c>
      <c r="H418" s="308">
        <f t="shared" si="11"/>
        <v>512</v>
      </c>
      <c r="I418" s="137" t="s">
        <v>2743</v>
      </c>
      <c r="J418" s="137" t="s">
        <v>229</v>
      </c>
      <c r="K418" s="137" t="s">
        <v>3</v>
      </c>
      <c r="L418" s="138">
        <v>8531103000</v>
      </c>
      <c r="M418" s="137" t="s">
        <v>2257</v>
      </c>
      <c r="N418" s="138">
        <v>4</v>
      </c>
      <c r="O418" s="138" t="s">
        <v>1408</v>
      </c>
      <c r="P418" s="158" t="s">
        <v>2671</v>
      </c>
      <c r="Q418" s="137"/>
      <c r="R418" s="209"/>
      <c r="S418" s="160">
        <v>8717332311392</v>
      </c>
    </row>
    <row r="419" spans="1:19" x14ac:dyDescent="0.2">
      <c r="A419" s="313"/>
      <c r="B419" s="132" t="s">
        <v>2258</v>
      </c>
      <c r="C419" s="133" t="s">
        <v>364</v>
      </c>
      <c r="D419" s="134" t="s">
        <v>363</v>
      </c>
      <c r="E419" s="135" t="s">
        <v>2259</v>
      </c>
      <c r="F419" s="427" t="s">
        <v>682</v>
      </c>
      <c r="G419" s="308">
        <v>108.81</v>
      </c>
      <c r="H419" s="308">
        <f t="shared" si="11"/>
        <v>512</v>
      </c>
      <c r="I419" s="137" t="s">
        <v>2743</v>
      </c>
      <c r="J419" s="137" t="s">
        <v>229</v>
      </c>
      <c r="K419" s="137" t="s">
        <v>3</v>
      </c>
      <c r="L419" s="138">
        <v>8531103000</v>
      </c>
      <c r="M419" s="137" t="s">
        <v>2257</v>
      </c>
      <c r="N419" s="138">
        <v>17</v>
      </c>
      <c r="O419" s="138" t="s">
        <v>1408</v>
      </c>
      <c r="P419" s="158" t="s">
        <v>2671</v>
      </c>
      <c r="Q419" s="137"/>
      <c r="R419" s="209"/>
      <c r="S419" s="160">
        <v>8717332311408</v>
      </c>
    </row>
    <row r="420" spans="1:19" x14ac:dyDescent="0.2">
      <c r="A420" s="313"/>
      <c r="B420" s="132" t="s">
        <v>2260</v>
      </c>
      <c r="C420" s="133" t="s">
        <v>366</v>
      </c>
      <c r="D420" s="134" t="s">
        <v>365</v>
      </c>
      <c r="E420" s="135" t="s">
        <v>2261</v>
      </c>
      <c r="F420" s="427" t="s">
        <v>682</v>
      </c>
      <c r="G420" s="308">
        <v>169.74</v>
      </c>
      <c r="H420" s="308">
        <f t="shared" si="11"/>
        <v>798</v>
      </c>
      <c r="I420" s="137" t="s">
        <v>2743</v>
      </c>
      <c r="J420" s="137" t="s">
        <v>229</v>
      </c>
      <c r="K420" s="138">
        <v>1</v>
      </c>
      <c r="L420" s="138">
        <v>8531103000</v>
      </c>
      <c r="M420" s="137" t="s">
        <v>626</v>
      </c>
      <c r="N420" s="138">
        <v>64</v>
      </c>
      <c r="O420" s="138" t="s">
        <v>2262</v>
      </c>
      <c r="P420" s="158" t="s">
        <v>2671</v>
      </c>
      <c r="Q420" s="137"/>
      <c r="R420" s="209"/>
      <c r="S420" s="160">
        <v>8717332311378</v>
      </c>
    </row>
    <row r="421" spans="1:19" x14ac:dyDescent="0.2">
      <c r="A421" s="313"/>
      <c r="B421" s="132" t="s">
        <v>2263</v>
      </c>
      <c r="C421" s="133" t="s">
        <v>368</v>
      </c>
      <c r="D421" s="134" t="s">
        <v>367</v>
      </c>
      <c r="E421" s="135" t="s">
        <v>2264</v>
      </c>
      <c r="F421" s="427" t="s">
        <v>682</v>
      </c>
      <c r="G421" s="308">
        <v>169.74</v>
      </c>
      <c r="H421" s="308">
        <f t="shared" si="11"/>
        <v>798</v>
      </c>
      <c r="I421" s="137" t="s">
        <v>2743</v>
      </c>
      <c r="J421" s="137" t="s">
        <v>229</v>
      </c>
      <c r="K421" s="137" t="s">
        <v>3</v>
      </c>
      <c r="L421" s="138">
        <v>8531103000</v>
      </c>
      <c r="M421" s="137" t="s">
        <v>626</v>
      </c>
      <c r="N421" s="138">
        <v>5</v>
      </c>
      <c r="O421" s="138" t="s">
        <v>2262</v>
      </c>
      <c r="P421" s="158" t="s">
        <v>2671</v>
      </c>
      <c r="Q421" s="137"/>
      <c r="R421" s="209"/>
      <c r="S421" s="160">
        <v>8717332311385</v>
      </c>
    </row>
    <row r="422" spans="1:19" ht="16.5" x14ac:dyDescent="0.2">
      <c r="A422" s="313"/>
      <c r="B422" s="132" t="s">
        <v>2265</v>
      </c>
      <c r="C422" s="133" t="s">
        <v>2266</v>
      </c>
      <c r="D422" s="134" t="s">
        <v>2267</v>
      </c>
      <c r="E422" s="135" t="s">
        <v>2268</v>
      </c>
      <c r="F422" s="427" t="s">
        <v>682</v>
      </c>
      <c r="G422" s="308">
        <v>559.05999999999995</v>
      </c>
      <c r="H422" s="308">
        <f t="shared" si="11"/>
        <v>2630</v>
      </c>
      <c r="I422" s="125" t="s">
        <v>2718</v>
      </c>
      <c r="J422" s="137" t="s">
        <v>229</v>
      </c>
      <c r="K422" s="137" t="s">
        <v>3</v>
      </c>
      <c r="L422" s="138">
        <v>8531900000</v>
      </c>
      <c r="M422" s="168" t="s">
        <v>666</v>
      </c>
      <c r="N422" s="138">
        <v>6</v>
      </c>
      <c r="O422" s="138" t="s">
        <v>2270</v>
      </c>
      <c r="P422" s="158"/>
      <c r="Q422" s="137" t="s">
        <v>1118</v>
      </c>
      <c r="R422" s="209"/>
      <c r="S422" s="160">
        <v>8717332019199</v>
      </c>
    </row>
    <row r="423" spans="1:19" ht="16.5" x14ac:dyDescent="0.2">
      <c r="A423" s="313"/>
      <c r="B423" s="132" t="s">
        <v>2271</v>
      </c>
      <c r="C423" s="133" t="s">
        <v>2272</v>
      </c>
      <c r="D423" s="134" t="s">
        <v>2273</v>
      </c>
      <c r="E423" s="135" t="s">
        <v>2274</v>
      </c>
      <c r="F423" s="427" t="s">
        <v>682</v>
      </c>
      <c r="G423" s="308">
        <v>597.36</v>
      </c>
      <c r="H423" s="308">
        <f t="shared" si="11"/>
        <v>2810</v>
      </c>
      <c r="I423" s="125" t="s">
        <v>2718</v>
      </c>
      <c r="J423" s="137" t="s">
        <v>229</v>
      </c>
      <c r="K423" s="179" t="s">
        <v>229</v>
      </c>
      <c r="L423" s="138">
        <v>8531900000</v>
      </c>
      <c r="M423" s="168" t="s">
        <v>666</v>
      </c>
      <c r="N423" s="138">
        <v>1</v>
      </c>
      <c r="O423" s="138" t="s">
        <v>2275</v>
      </c>
      <c r="P423" s="158"/>
      <c r="Q423" s="137" t="s">
        <v>1118</v>
      </c>
      <c r="R423" s="209"/>
      <c r="S423" s="160">
        <v>8717332019205</v>
      </c>
    </row>
    <row r="424" spans="1:19" x14ac:dyDescent="0.2">
      <c r="A424" s="313"/>
      <c r="B424" s="132" t="s">
        <v>2276</v>
      </c>
      <c r="C424" s="132" t="s">
        <v>321</v>
      </c>
      <c r="D424" s="218" t="s">
        <v>320</v>
      </c>
      <c r="E424" s="132" t="s">
        <v>2277</v>
      </c>
      <c r="F424" s="427" t="s">
        <v>682</v>
      </c>
      <c r="G424" s="308">
        <v>63.11</v>
      </c>
      <c r="H424" s="308">
        <f t="shared" si="11"/>
        <v>297</v>
      </c>
      <c r="I424" s="179" t="s">
        <v>2743</v>
      </c>
      <c r="J424" s="179" t="s">
        <v>229</v>
      </c>
      <c r="K424" s="230" t="s">
        <v>3</v>
      </c>
      <c r="L424" s="138">
        <v>8531103000</v>
      </c>
      <c r="M424" s="230" t="s">
        <v>626</v>
      </c>
      <c r="N424" s="230">
        <v>161</v>
      </c>
      <c r="O424" s="230" t="s">
        <v>1923</v>
      </c>
      <c r="P424" s="297"/>
      <c r="Q424" s="230"/>
      <c r="R424" s="209"/>
      <c r="S424" s="160">
        <v>8717332494477</v>
      </c>
    </row>
    <row r="425" spans="1:19" x14ac:dyDescent="0.2">
      <c r="A425" s="313"/>
      <c r="B425" s="132" t="s">
        <v>2278</v>
      </c>
      <c r="C425" s="132" t="s">
        <v>324</v>
      </c>
      <c r="D425" s="218" t="s">
        <v>323</v>
      </c>
      <c r="E425" s="132" t="s">
        <v>2279</v>
      </c>
      <c r="F425" s="427" t="s">
        <v>682</v>
      </c>
      <c r="G425" s="308">
        <v>59.19</v>
      </c>
      <c r="H425" s="308">
        <f t="shared" si="11"/>
        <v>278</v>
      </c>
      <c r="I425" s="179" t="s">
        <v>2743</v>
      </c>
      <c r="J425" s="179" t="s">
        <v>229</v>
      </c>
      <c r="K425" s="230" t="s">
        <v>3</v>
      </c>
      <c r="L425" s="138">
        <v>8531103000</v>
      </c>
      <c r="M425" s="230" t="s">
        <v>626</v>
      </c>
      <c r="N425" s="230">
        <v>31</v>
      </c>
      <c r="O425" s="230" t="s">
        <v>2280</v>
      </c>
      <c r="P425" s="297"/>
      <c r="Q425" s="230"/>
      <c r="R425" s="209"/>
      <c r="S425" s="160">
        <v>8717332494484</v>
      </c>
    </row>
    <row r="426" spans="1:19" x14ac:dyDescent="0.2">
      <c r="A426" s="313"/>
      <c r="B426" s="132" t="s">
        <v>2281</v>
      </c>
      <c r="C426" s="132" t="s">
        <v>327</v>
      </c>
      <c r="D426" s="218" t="s">
        <v>326</v>
      </c>
      <c r="E426" s="132" t="s">
        <v>2282</v>
      </c>
      <c r="F426" s="427" t="s">
        <v>682</v>
      </c>
      <c r="G426" s="308">
        <v>63.11</v>
      </c>
      <c r="H426" s="308">
        <f t="shared" si="11"/>
        <v>297</v>
      </c>
      <c r="I426" s="179" t="s">
        <v>2743</v>
      </c>
      <c r="J426" s="179" t="s">
        <v>229</v>
      </c>
      <c r="K426" s="230" t="s">
        <v>3</v>
      </c>
      <c r="L426" s="138">
        <v>8531103000</v>
      </c>
      <c r="M426" s="230" t="s">
        <v>626</v>
      </c>
      <c r="N426" s="230">
        <v>61</v>
      </c>
      <c r="O426" s="230" t="s">
        <v>2283</v>
      </c>
      <c r="P426" s="297"/>
      <c r="Q426" s="230"/>
      <c r="R426" s="209"/>
      <c r="S426" s="160">
        <v>8717332494491</v>
      </c>
    </row>
    <row r="427" spans="1:19" x14ac:dyDescent="0.2">
      <c r="A427" s="313"/>
      <c r="B427" s="132" t="s">
        <v>2284</v>
      </c>
      <c r="C427" s="132" t="s">
        <v>330</v>
      </c>
      <c r="D427" s="218" t="s">
        <v>329</v>
      </c>
      <c r="E427" s="132" t="s">
        <v>2285</v>
      </c>
      <c r="F427" s="427" t="s">
        <v>682</v>
      </c>
      <c r="G427" s="308">
        <v>59.19</v>
      </c>
      <c r="H427" s="308">
        <f t="shared" si="11"/>
        <v>278</v>
      </c>
      <c r="I427" s="179" t="s">
        <v>2743</v>
      </c>
      <c r="J427" s="179" t="s">
        <v>229</v>
      </c>
      <c r="K427" s="230" t="s">
        <v>3</v>
      </c>
      <c r="L427" s="138">
        <v>8531103000</v>
      </c>
      <c r="M427" s="230" t="s">
        <v>626</v>
      </c>
      <c r="N427" s="230">
        <v>73</v>
      </c>
      <c r="O427" s="230" t="s">
        <v>2280</v>
      </c>
      <c r="P427" s="297"/>
      <c r="Q427" s="230"/>
      <c r="R427" s="209"/>
      <c r="S427" s="160">
        <v>8717332494507</v>
      </c>
    </row>
    <row r="428" spans="1:19" x14ac:dyDescent="0.2">
      <c r="A428" s="313"/>
      <c r="B428" s="132" t="s">
        <v>2286</v>
      </c>
      <c r="C428" s="132" t="s">
        <v>2287</v>
      </c>
      <c r="D428" s="218" t="s">
        <v>332</v>
      </c>
      <c r="E428" s="132" t="s">
        <v>2288</v>
      </c>
      <c r="F428" s="427" t="s">
        <v>682</v>
      </c>
      <c r="G428" s="308">
        <v>135.79</v>
      </c>
      <c r="H428" s="308">
        <f t="shared" si="11"/>
        <v>639</v>
      </c>
      <c r="I428" s="179" t="s">
        <v>2743</v>
      </c>
      <c r="J428" s="179" t="s">
        <v>229</v>
      </c>
      <c r="K428" s="230" t="s">
        <v>3</v>
      </c>
      <c r="L428" s="138">
        <v>8531103000</v>
      </c>
      <c r="M428" s="230" t="s">
        <v>626</v>
      </c>
      <c r="N428" s="230">
        <v>73</v>
      </c>
      <c r="O428" s="230" t="s">
        <v>2289</v>
      </c>
      <c r="P428" s="297"/>
      <c r="Q428" s="230"/>
      <c r="R428" s="209"/>
      <c r="S428" s="160">
        <v>8717332494514</v>
      </c>
    </row>
    <row r="429" spans="1:19" x14ac:dyDescent="0.2">
      <c r="A429" s="313"/>
      <c r="B429" s="132" t="s">
        <v>2290</v>
      </c>
      <c r="C429" s="133" t="s">
        <v>1082</v>
      </c>
      <c r="D429" s="134" t="s">
        <v>1080</v>
      </c>
      <c r="E429" s="135" t="s">
        <v>2291</v>
      </c>
      <c r="F429" s="427" t="s">
        <v>682</v>
      </c>
      <c r="G429" s="308">
        <v>552.21</v>
      </c>
      <c r="H429" s="308">
        <f t="shared" si="11"/>
        <v>2598</v>
      </c>
      <c r="I429" s="137" t="s">
        <v>2743</v>
      </c>
      <c r="J429" s="137" t="s">
        <v>229</v>
      </c>
      <c r="K429" s="137" t="s">
        <v>3</v>
      </c>
      <c r="L429" s="138">
        <v>85318070</v>
      </c>
      <c r="M429" s="230" t="s">
        <v>666</v>
      </c>
      <c r="N429" s="138">
        <v>0</v>
      </c>
      <c r="O429" s="138" t="s">
        <v>2292</v>
      </c>
      <c r="P429" s="298"/>
      <c r="Q429" s="137"/>
      <c r="R429" s="209"/>
      <c r="S429" s="160">
        <v>4060039128270</v>
      </c>
    </row>
    <row r="430" spans="1:19" x14ac:dyDescent="0.2">
      <c r="A430" s="316"/>
      <c r="B430" s="132" t="s">
        <v>2293</v>
      </c>
      <c r="C430" s="132" t="s">
        <v>1083</v>
      </c>
      <c r="D430" s="218" t="s">
        <v>1081</v>
      </c>
      <c r="E430" s="132" t="s">
        <v>2294</v>
      </c>
      <c r="F430" s="427" t="s">
        <v>682</v>
      </c>
      <c r="G430" s="308">
        <v>331.73</v>
      </c>
      <c r="H430" s="308">
        <f t="shared" si="11"/>
        <v>1560</v>
      </c>
      <c r="I430" s="179" t="s">
        <v>2743</v>
      </c>
      <c r="J430" s="179" t="s">
        <v>229</v>
      </c>
      <c r="K430" s="230" t="s">
        <v>3</v>
      </c>
      <c r="L430" s="138">
        <v>85318070</v>
      </c>
      <c r="M430" s="230" t="s">
        <v>666</v>
      </c>
      <c r="N430" s="230">
        <v>1</v>
      </c>
      <c r="O430" s="230" t="s">
        <v>2295</v>
      </c>
      <c r="P430" s="297"/>
      <c r="Q430" s="230"/>
      <c r="R430" s="209"/>
      <c r="S430" s="160">
        <v>4060039128287</v>
      </c>
    </row>
    <row r="431" spans="1:19" x14ac:dyDescent="0.2">
      <c r="A431" s="316"/>
      <c r="B431" s="132"/>
      <c r="C431" s="132" t="s">
        <v>2734</v>
      </c>
      <c r="D431" s="218" t="s">
        <v>2735</v>
      </c>
      <c r="E431" s="132" t="s">
        <v>2736</v>
      </c>
      <c r="F431" s="427" t="s">
        <v>682</v>
      </c>
      <c r="G431" s="308">
        <v>3952.5</v>
      </c>
      <c r="H431" s="308">
        <f t="shared" si="11"/>
        <v>18593</v>
      </c>
      <c r="I431" s="179" t="s">
        <v>2743</v>
      </c>
      <c r="J431" s="179" t="s">
        <v>229</v>
      </c>
      <c r="K431" s="230" t="s">
        <v>3</v>
      </c>
      <c r="L431" s="138">
        <v>85311030</v>
      </c>
      <c r="M431" s="230" t="s">
        <v>2737</v>
      </c>
      <c r="N431" s="230"/>
      <c r="O431" s="362" t="s">
        <v>2738</v>
      </c>
      <c r="P431" s="297"/>
      <c r="Q431" s="230"/>
      <c r="R431" s="209"/>
      <c r="S431" s="160">
        <v>4060039201850</v>
      </c>
    </row>
    <row r="432" spans="1:19" x14ac:dyDescent="0.2">
      <c r="A432" s="313"/>
      <c r="B432" s="147" t="s">
        <v>2296</v>
      </c>
      <c r="C432" s="148"/>
      <c r="D432" s="149" t="s">
        <v>1160</v>
      </c>
      <c r="E432" s="148"/>
      <c r="F432" s="150"/>
      <c r="G432" s="314"/>
      <c r="H432" s="314"/>
      <c r="I432" s="151" t="s">
        <v>1160</v>
      </c>
      <c r="J432" s="151"/>
      <c r="K432" s="151"/>
      <c r="L432" s="151"/>
      <c r="M432" s="151"/>
      <c r="N432" s="151" t="s">
        <v>1160</v>
      </c>
      <c r="O432" s="151" t="s">
        <v>1160</v>
      </c>
      <c r="P432" s="257"/>
      <c r="Q432" s="153"/>
      <c r="R432" s="154"/>
      <c r="S432" s="280"/>
    </row>
    <row r="433" spans="1:19" x14ac:dyDescent="0.2">
      <c r="A433" s="313"/>
      <c r="B433" s="132" t="s">
        <v>2297</v>
      </c>
      <c r="C433" s="133" t="s">
        <v>2298</v>
      </c>
      <c r="D433" s="218" t="s">
        <v>2299</v>
      </c>
      <c r="E433" s="231" t="s">
        <v>2300</v>
      </c>
      <c r="F433" s="427" t="s">
        <v>682</v>
      </c>
      <c r="G433" s="308">
        <v>107.23</v>
      </c>
      <c r="H433" s="308">
        <f t="shared" si="11"/>
        <v>504</v>
      </c>
      <c r="I433" s="137" t="s">
        <v>2743</v>
      </c>
      <c r="J433" s="137" t="s">
        <v>229</v>
      </c>
      <c r="K433" s="137" t="s">
        <v>3</v>
      </c>
      <c r="L433" s="138">
        <v>8531103000</v>
      </c>
      <c r="M433" s="230" t="s">
        <v>626</v>
      </c>
      <c r="N433" s="138">
        <v>45</v>
      </c>
      <c r="O433" s="138" t="s">
        <v>2301</v>
      </c>
      <c r="P433" s="158"/>
      <c r="Q433" s="137"/>
      <c r="R433" s="209"/>
      <c r="S433" s="160">
        <v>8717332925155</v>
      </c>
    </row>
    <row r="434" spans="1:19" x14ac:dyDescent="0.2">
      <c r="A434" s="313"/>
      <c r="B434" s="132" t="s">
        <v>2302</v>
      </c>
      <c r="C434" s="133" t="s">
        <v>2303</v>
      </c>
      <c r="D434" s="218" t="s">
        <v>2304</v>
      </c>
      <c r="E434" s="231" t="s">
        <v>2305</v>
      </c>
      <c r="F434" s="427" t="s">
        <v>682</v>
      </c>
      <c r="G434" s="308">
        <v>107.23</v>
      </c>
      <c r="H434" s="308">
        <f t="shared" si="11"/>
        <v>504</v>
      </c>
      <c r="I434" s="137" t="s">
        <v>2743</v>
      </c>
      <c r="J434" s="137" t="s">
        <v>229</v>
      </c>
      <c r="K434" s="137" t="s">
        <v>3</v>
      </c>
      <c r="L434" s="138">
        <v>8531103000</v>
      </c>
      <c r="M434" s="230" t="s">
        <v>626</v>
      </c>
      <c r="N434" s="138">
        <v>52</v>
      </c>
      <c r="O434" s="138" t="s">
        <v>2301</v>
      </c>
      <c r="P434" s="158"/>
      <c r="Q434" s="137"/>
      <c r="R434" s="209"/>
      <c r="S434" s="160">
        <v>8717332925162</v>
      </c>
    </row>
    <row r="435" spans="1:19" x14ac:dyDescent="0.2">
      <c r="A435" s="313"/>
      <c r="B435" s="132" t="s">
        <v>2306</v>
      </c>
      <c r="C435" s="133" t="s">
        <v>2307</v>
      </c>
      <c r="D435" s="218" t="s">
        <v>2308</v>
      </c>
      <c r="E435" s="231" t="s">
        <v>2309</v>
      </c>
      <c r="F435" s="427" t="s">
        <v>682</v>
      </c>
      <c r="G435" s="308">
        <v>107.23</v>
      </c>
      <c r="H435" s="308">
        <f t="shared" si="11"/>
        <v>504</v>
      </c>
      <c r="I435" s="137" t="s">
        <v>2743</v>
      </c>
      <c r="J435" s="137" t="s">
        <v>229</v>
      </c>
      <c r="K435" s="179" t="s">
        <v>229</v>
      </c>
      <c r="L435" s="138">
        <v>8531103000</v>
      </c>
      <c r="M435" s="230" t="s">
        <v>626</v>
      </c>
      <c r="N435" s="138">
        <v>0</v>
      </c>
      <c r="O435" s="138" t="s">
        <v>2310</v>
      </c>
      <c r="P435" s="158"/>
      <c r="Q435" s="137"/>
      <c r="R435" s="209"/>
      <c r="S435" s="160">
        <v>8717332925179</v>
      </c>
    </row>
    <row r="436" spans="1:19" x14ac:dyDescent="0.2">
      <c r="A436" s="313"/>
      <c r="B436" s="132" t="s">
        <v>2311</v>
      </c>
      <c r="C436" s="133" t="s">
        <v>2312</v>
      </c>
      <c r="D436" s="218" t="s">
        <v>2313</v>
      </c>
      <c r="E436" s="231" t="s">
        <v>2314</v>
      </c>
      <c r="F436" s="427" t="s">
        <v>682</v>
      </c>
      <c r="G436" s="308">
        <v>107.23</v>
      </c>
      <c r="H436" s="308">
        <f t="shared" si="11"/>
        <v>504</v>
      </c>
      <c r="I436" s="137" t="s">
        <v>2743</v>
      </c>
      <c r="J436" s="137" t="s">
        <v>229</v>
      </c>
      <c r="K436" s="137" t="s">
        <v>3</v>
      </c>
      <c r="L436" s="138">
        <v>8531103000</v>
      </c>
      <c r="M436" s="230" t="s">
        <v>626</v>
      </c>
      <c r="N436" s="138">
        <v>19</v>
      </c>
      <c r="O436" s="138" t="s">
        <v>2310</v>
      </c>
      <c r="P436" s="158"/>
      <c r="Q436" s="137"/>
      <c r="R436" s="209"/>
      <c r="S436" s="160">
        <v>8717332925186</v>
      </c>
    </row>
    <row r="437" spans="1:19" x14ac:dyDescent="0.2">
      <c r="A437" s="313"/>
      <c r="B437" s="132" t="s">
        <v>2315</v>
      </c>
      <c r="C437" s="133" t="s">
        <v>2316</v>
      </c>
      <c r="D437" s="218" t="s">
        <v>2317</v>
      </c>
      <c r="E437" s="231" t="s">
        <v>2318</v>
      </c>
      <c r="F437" s="427" t="s">
        <v>682</v>
      </c>
      <c r="G437" s="308">
        <v>107.23</v>
      </c>
      <c r="H437" s="308">
        <f t="shared" si="11"/>
        <v>504</v>
      </c>
      <c r="I437" s="137" t="s">
        <v>2743</v>
      </c>
      <c r="J437" s="137" t="s">
        <v>229</v>
      </c>
      <c r="K437" s="137" t="s">
        <v>3</v>
      </c>
      <c r="L437" s="138">
        <v>8531103000</v>
      </c>
      <c r="M437" s="230" t="s">
        <v>626</v>
      </c>
      <c r="N437" s="138">
        <v>7</v>
      </c>
      <c r="O437" s="138" t="s">
        <v>2301</v>
      </c>
      <c r="P437" s="158"/>
      <c r="Q437" s="137"/>
      <c r="R437" s="209"/>
      <c r="S437" s="160">
        <v>8717332925193</v>
      </c>
    </row>
    <row r="438" spans="1:19" x14ac:dyDescent="0.2">
      <c r="A438" s="313"/>
      <c r="B438" s="132" t="s">
        <v>2319</v>
      </c>
      <c r="C438" s="133" t="s">
        <v>2320</v>
      </c>
      <c r="D438" s="218" t="s">
        <v>2321</v>
      </c>
      <c r="E438" s="231" t="s">
        <v>2322</v>
      </c>
      <c r="F438" s="427" t="s">
        <v>682</v>
      </c>
      <c r="G438" s="308">
        <v>107.23</v>
      </c>
      <c r="H438" s="308">
        <f t="shared" si="11"/>
        <v>504</v>
      </c>
      <c r="I438" s="137" t="s">
        <v>2743</v>
      </c>
      <c r="J438" s="137" t="s">
        <v>229</v>
      </c>
      <c r="K438" s="137" t="s">
        <v>3</v>
      </c>
      <c r="L438" s="138">
        <v>8531103000</v>
      </c>
      <c r="M438" s="230" t="s">
        <v>626</v>
      </c>
      <c r="N438" s="138">
        <v>4</v>
      </c>
      <c r="O438" s="138" t="s">
        <v>2301</v>
      </c>
      <c r="P438" s="158"/>
      <c r="Q438" s="137"/>
      <c r="R438" s="209"/>
      <c r="S438" s="160">
        <v>8717332925209</v>
      </c>
    </row>
    <row r="439" spans="1:19" x14ac:dyDescent="0.2">
      <c r="A439" s="313"/>
      <c r="B439" s="132" t="s">
        <v>2323</v>
      </c>
      <c r="C439" s="133" t="s">
        <v>2324</v>
      </c>
      <c r="D439" s="218" t="s">
        <v>2325</v>
      </c>
      <c r="E439" s="231" t="s">
        <v>2326</v>
      </c>
      <c r="F439" s="427" t="s">
        <v>682</v>
      </c>
      <c r="G439" s="308">
        <v>107.23</v>
      </c>
      <c r="H439" s="308">
        <f t="shared" si="11"/>
        <v>504</v>
      </c>
      <c r="I439" s="137" t="s">
        <v>2743</v>
      </c>
      <c r="J439" s="137" t="s">
        <v>229</v>
      </c>
      <c r="K439" s="137" t="s">
        <v>3</v>
      </c>
      <c r="L439" s="138">
        <v>8531103000</v>
      </c>
      <c r="M439" s="230" t="s">
        <v>626</v>
      </c>
      <c r="N439" s="138">
        <v>10</v>
      </c>
      <c r="O439" s="138" t="s">
        <v>2310</v>
      </c>
      <c r="P439" s="158"/>
      <c r="Q439" s="137"/>
      <c r="R439" s="209"/>
      <c r="S439" s="160">
        <v>8717332925216</v>
      </c>
    </row>
    <row r="440" spans="1:19" x14ac:dyDescent="0.2">
      <c r="A440" s="313"/>
      <c r="B440" s="132" t="s">
        <v>2327</v>
      </c>
      <c r="C440" s="133" t="s">
        <v>2328</v>
      </c>
      <c r="D440" s="218" t="s">
        <v>2329</v>
      </c>
      <c r="E440" s="231" t="s">
        <v>2330</v>
      </c>
      <c r="F440" s="427" t="s">
        <v>682</v>
      </c>
      <c r="G440" s="308">
        <v>107.23</v>
      </c>
      <c r="H440" s="308">
        <f t="shared" si="11"/>
        <v>504</v>
      </c>
      <c r="I440" s="137" t="s">
        <v>2743</v>
      </c>
      <c r="J440" s="137" t="s">
        <v>229</v>
      </c>
      <c r="K440" s="137" t="s">
        <v>3</v>
      </c>
      <c r="L440" s="138">
        <v>8531103000</v>
      </c>
      <c r="M440" s="230" t="s">
        <v>626</v>
      </c>
      <c r="N440" s="138">
        <v>13</v>
      </c>
      <c r="O440" s="138" t="s">
        <v>2310</v>
      </c>
      <c r="P440" s="158"/>
      <c r="Q440" s="137"/>
      <c r="R440" s="209"/>
      <c r="S440" s="160">
        <v>8717332925223</v>
      </c>
    </row>
    <row r="441" spans="1:19" x14ac:dyDescent="0.2">
      <c r="A441" s="313"/>
      <c r="B441" s="132" t="s">
        <v>2331</v>
      </c>
      <c r="C441" s="133" t="s">
        <v>2332</v>
      </c>
      <c r="D441" s="218" t="s">
        <v>2333</v>
      </c>
      <c r="E441" s="231" t="s">
        <v>2334</v>
      </c>
      <c r="F441" s="427" t="s">
        <v>682</v>
      </c>
      <c r="G441" s="308">
        <v>107.23</v>
      </c>
      <c r="H441" s="308">
        <f t="shared" si="11"/>
        <v>504</v>
      </c>
      <c r="I441" s="137" t="s">
        <v>2743</v>
      </c>
      <c r="J441" s="137" t="s">
        <v>229</v>
      </c>
      <c r="K441" s="137" t="s">
        <v>3</v>
      </c>
      <c r="L441" s="138">
        <v>8531103000</v>
      </c>
      <c r="M441" s="230" t="s">
        <v>626</v>
      </c>
      <c r="N441" s="138">
        <v>20</v>
      </c>
      <c r="O441" s="138" t="s">
        <v>2301</v>
      </c>
      <c r="P441" s="158"/>
      <c r="Q441" s="137"/>
      <c r="R441" s="209"/>
      <c r="S441" s="160">
        <v>8717332925230</v>
      </c>
    </row>
    <row r="442" spans="1:19" x14ac:dyDescent="0.2">
      <c r="A442" s="313"/>
      <c r="B442" s="132" t="s">
        <v>2335</v>
      </c>
      <c r="C442" s="133" t="s">
        <v>378</v>
      </c>
      <c r="D442" s="218" t="s">
        <v>377</v>
      </c>
      <c r="E442" s="231" t="s">
        <v>2336</v>
      </c>
      <c r="F442" s="427" t="s">
        <v>682</v>
      </c>
      <c r="G442" s="308">
        <v>107.23</v>
      </c>
      <c r="H442" s="308">
        <f t="shared" si="11"/>
        <v>504</v>
      </c>
      <c r="I442" s="137" t="s">
        <v>2743</v>
      </c>
      <c r="J442" s="137" t="s">
        <v>229</v>
      </c>
      <c r="K442" s="137" t="s">
        <v>3</v>
      </c>
      <c r="L442" s="138">
        <v>8531103000</v>
      </c>
      <c r="M442" s="230" t="s">
        <v>626</v>
      </c>
      <c r="N442" s="138">
        <v>20</v>
      </c>
      <c r="O442" s="138" t="s">
        <v>2301</v>
      </c>
      <c r="P442" s="158"/>
      <c r="Q442" s="137"/>
      <c r="R442" s="209"/>
      <c r="S442" s="160">
        <v>8717332925247</v>
      </c>
    </row>
    <row r="443" spans="1:19" x14ac:dyDescent="0.2">
      <c r="A443" s="313"/>
      <c r="B443" s="132" t="s">
        <v>2337</v>
      </c>
      <c r="C443" s="133" t="s">
        <v>2338</v>
      </c>
      <c r="D443" s="218" t="s">
        <v>2339</v>
      </c>
      <c r="E443" s="231" t="s">
        <v>2340</v>
      </c>
      <c r="F443" s="427" t="s">
        <v>682</v>
      </c>
      <c r="G443" s="308">
        <v>107.23</v>
      </c>
      <c r="H443" s="308">
        <f t="shared" si="11"/>
        <v>504</v>
      </c>
      <c r="I443" s="137" t="s">
        <v>2743</v>
      </c>
      <c r="J443" s="137" t="s">
        <v>229</v>
      </c>
      <c r="K443" s="137" t="s">
        <v>3</v>
      </c>
      <c r="L443" s="138">
        <v>8531103000</v>
      </c>
      <c r="M443" s="230" t="s">
        <v>626</v>
      </c>
      <c r="N443" s="138">
        <v>12</v>
      </c>
      <c r="O443" s="138" t="s">
        <v>2301</v>
      </c>
      <c r="P443" s="158"/>
      <c r="Q443" s="137"/>
      <c r="R443" s="209"/>
      <c r="S443" s="160">
        <v>8717332925254</v>
      </c>
    </row>
    <row r="444" spans="1:19" x14ac:dyDescent="0.2">
      <c r="A444" s="313"/>
      <c r="B444" s="132" t="s">
        <v>2341</v>
      </c>
      <c r="C444" s="133" t="s">
        <v>381</v>
      </c>
      <c r="D444" s="218" t="s">
        <v>380</v>
      </c>
      <c r="E444" s="231" t="s">
        <v>2342</v>
      </c>
      <c r="F444" s="427" t="s">
        <v>682</v>
      </c>
      <c r="G444" s="308">
        <v>107.23</v>
      </c>
      <c r="H444" s="308">
        <f t="shared" si="11"/>
        <v>504</v>
      </c>
      <c r="I444" s="137" t="s">
        <v>2743</v>
      </c>
      <c r="J444" s="137" t="s">
        <v>229</v>
      </c>
      <c r="K444" s="137" t="s">
        <v>3</v>
      </c>
      <c r="L444" s="138">
        <v>8531103000</v>
      </c>
      <c r="M444" s="230" t="s">
        <v>626</v>
      </c>
      <c r="N444" s="138">
        <v>61</v>
      </c>
      <c r="O444" s="138" t="s">
        <v>2310</v>
      </c>
      <c r="P444" s="158"/>
      <c r="Q444" s="137"/>
      <c r="R444" s="209"/>
      <c r="S444" s="160">
        <v>8717332925261</v>
      </c>
    </row>
    <row r="445" spans="1:19" x14ac:dyDescent="0.2">
      <c r="A445" s="313"/>
      <c r="B445" s="132" t="s">
        <v>2343</v>
      </c>
      <c r="C445" s="133" t="s">
        <v>2344</v>
      </c>
      <c r="D445" s="134" t="s">
        <v>2345</v>
      </c>
      <c r="E445" s="135" t="s">
        <v>2346</v>
      </c>
      <c r="F445" s="427" t="s">
        <v>682</v>
      </c>
      <c r="G445" s="308">
        <v>237.47</v>
      </c>
      <c r="H445" s="308">
        <f t="shared" si="11"/>
        <v>1117</v>
      </c>
      <c r="I445" s="137" t="s">
        <v>2743</v>
      </c>
      <c r="J445" s="137" t="s">
        <v>229</v>
      </c>
      <c r="K445" s="137" t="s">
        <v>3</v>
      </c>
      <c r="L445" s="138">
        <v>85318070</v>
      </c>
      <c r="M445" s="137" t="s">
        <v>666</v>
      </c>
      <c r="N445" s="138">
        <v>1</v>
      </c>
      <c r="O445" s="138" t="s">
        <v>2347</v>
      </c>
      <c r="P445" s="158"/>
      <c r="Q445" s="137"/>
      <c r="R445" s="209"/>
      <c r="S445" s="160">
        <v>8717332402854</v>
      </c>
    </row>
    <row r="446" spans="1:19" x14ac:dyDescent="0.2">
      <c r="A446" s="313"/>
      <c r="B446" s="132" t="s">
        <v>2348</v>
      </c>
      <c r="C446" s="133" t="s">
        <v>2349</v>
      </c>
      <c r="D446" s="134" t="s">
        <v>2350</v>
      </c>
      <c r="E446" s="135" t="s">
        <v>2351</v>
      </c>
      <c r="F446" s="427" t="s">
        <v>682</v>
      </c>
      <c r="G446" s="308">
        <v>237.47</v>
      </c>
      <c r="H446" s="308">
        <f t="shared" si="11"/>
        <v>1117</v>
      </c>
      <c r="I446" s="137" t="s">
        <v>2743</v>
      </c>
      <c r="J446" s="137" t="s">
        <v>229</v>
      </c>
      <c r="K446" s="137" t="s">
        <v>3</v>
      </c>
      <c r="L446" s="138">
        <v>85318070</v>
      </c>
      <c r="M446" s="137" t="s">
        <v>666</v>
      </c>
      <c r="N446" s="138">
        <v>1</v>
      </c>
      <c r="O446" s="138" t="s">
        <v>2352</v>
      </c>
      <c r="P446" s="158"/>
      <c r="Q446" s="137"/>
      <c r="R446" s="209"/>
      <c r="S446" s="160">
        <v>8717332402861</v>
      </c>
    </row>
    <row r="447" spans="1:19" x14ac:dyDescent="0.2">
      <c r="A447" s="313"/>
      <c r="B447" s="132" t="s">
        <v>2353</v>
      </c>
      <c r="C447" s="133" t="s">
        <v>372</v>
      </c>
      <c r="D447" s="134" t="s">
        <v>371</v>
      </c>
      <c r="E447" s="135" t="s">
        <v>2354</v>
      </c>
      <c r="F447" s="427" t="s">
        <v>682</v>
      </c>
      <c r="G447" s="308">
        <v>76.17</v>
      </c>
      <c r="H447" s="308">
        <f t="shared" si="11"/>
        <v>358</v>
      </c>
      <c r="I447" s="137" t="s">
        <v>2743</v>
      </c>
      <c r="J447" s="137" t="s">
        <v>229</v>
      </c>
      <c r="K447" s="137" t="s">
        <v>3</v>
      </c>
      <c r="L447" s="138">
        <v>8531103000</v>
      </c>
      <c r="M447" s="230" t="s">
        <v>626</v>
      </c>
      <c r="N447" s="138">
        <v>47</v>
      </c>
      <c r="O447" s="138" t="s">
        <v>1436</v>
      </c>
      <c r="P447" s="298"/>
      <c r="Q447" s="137"/>
      <c r="R447" s="209"/>
      <c r="S447" s="160">
        <v>8717332494521</v>
      </c>
    </row>
    <row r="448" spans="1:19" x14ac:dyDescent="0.2">
      <c r="A448" s="313"/>
      <c r="B448" s="132" t="s">
        <v>2355</v>
      </c>
      <c r="C448" s="133" t="s">
        <v>2356</v>
      </c>
      <c r="D448" s="134" t="s">
        <v>2357</v>
      </c>
      <c r="E448" s="135" t="s">
        <v>2358</v>
      </c>
      <c r="F448" s="427" t="s">
        <v>682</v>
      </c>
      <c r="G448" s="308">
        <v>76.17</v>
      </c>
      <c r="H448" s="308">
        <f t="shared" si="11"/>
        <v>358</v>
      </c>
      <c r="I448" s="137" t="s">
        <v>2743</v>
      </c>
      <c r="J448" s="137" t="s">
        <v>229</v>
      </c>
      <c r="K448" s="137" t="s">
        <v>3</v>
      </c>
      <c r="L448" s="138">
        <v>8531103000</v>
      </c>
      <c r="M448" s="230" t="s">
        <v>626</v>
      </c>
      <c r="N448" s="138">
        <v>10</v>
      </c>
      <c r="O448" s="138" t="s">
        <v>2359</v>
      </c>
      <c r="P448" s="298"/>
      <c r="Q448" s="137"/>
      <c r="R448" s="209"/>
      <c r="S448" s="160">
        <v>8717332494538</v>
      </c>
    </row>
    <row r="449" spans="1:19" x14ac:dyDescent="0.2">
      <c r="A449" s="313"/>
      <c r="B449" s="132" t="s">
        <v>2360</v>
      </c>
      <c r="C449" s="133" t="s">
        <v>375</v>
      </c>
      <c r="D449" s="134" t="s">
        <v>374</v>
      </c>
      <c r="E449" s="135" t="s">
        <v>2361</v>
      </c>
      <c r="F449" s="427" t="s">
        <v>682</v>
      </c>
      <c r="G449" s="308">
        <v>76.17</v>
      </c>
      <c r="H449" s="308">
        <f t="shared" si="11"/>
        <v>358</v>
      </c>
      <c r="I449" s="137" t="s">
        <v>2743</v>
      </c>
      <c r="J449" s="137" t="s">
        <v>229</v>
      </c>
      <c r="K449" s="137" t="s">
        <v>3</v>
      </c>
      <c r="L449" s="138">
        <v>8531103000</v>
      </c>
      <c r="M449" s="230" t="s">
        <v>626</v>
      </c>
      <c r="N449" s="138">
        <v>4</v>
      </c>
      <c r="O449" s="138" t="s">
        <v>2362</v>
      </c>
      <c r="P449" s="158"/>
      <c r="Q449" s="137"/>
      <c r="R449" s="209"/>
      <c r="S449" s="160">
        <v>8717332494545</v>
      </c>
    </row>
    <row r="450" spans="1:19" x14ac:dyDescent="0.2">
      <c r="A450" s="313"/>
      <c r="B450" s="132" t="s">
        <v>2363</v>
      </c>
      <c r="C450" s="133" t="s">
        <v>2364</v>
      </c>
      <c r="D450" s="134" t="s">
        <v>2365</v>
      </c>
      <c r="E450" s="135" t="s">
        <v>2366</v>
      </c>
      <c r="F450" s="427" t="s">
        <v>682</v>
      </c>
      <c r="G450" s="308">
        <v>76.17</v>
      </c>
      <c r="H450" s="308">
        <f t="shared" si="11"/>
        <v>358</v>
      </c>
      <c r="I450" s="137" t="s">
        <v>2743</v>
      </c>
      <c r="J450" s="137" t="s">
        <v>229</v>
      </c>
      <c r="K450" s="137" t="s">
        <v>3</v>
      </c>
      <c r="L450" s="138">
        <v>8531103000</v>
      </c>
      <c r="M450" s="230" t="s">
        <v>626</v>
      </c>
      <c r="N450" s="138">
        <v>2</v>
      </c>
      <c r="O450" s="138" t="s">
        <v>2362</v>
      </c>
      <c r="P450" s="158"/>
      <c r="Q450" s="137"/>
      <c r="R450" s="209"/>
      <c r="S450" s="160">
        <v>8717332494552</v>
      </c>
    </row>
    <row r="451" spans="1:19" x14ac:dyDescent="0.2">
      <c r="A451" s="313"/>
      <c r="B451" s="132" t="s">
        <v>2367</v>
      </c>
      <c r="C451" s="133" t="s">
        <v>385</v>
      </c>
      <c r="D451" s="134" t="s">
        <v>384</v>
      </c>
      <c r="E451" s="135" t="s">
        <v>2368</v>
      </c>
      <c r="F451" s="427" t="s">
        <v>682</v>
      </c>
      <c r="G451" s="308">
        <v>131.47999999999999</v>
      </c>
      <c r="H451" s="308">
        <f t="shared" si="11"/>
        <v>618</v>
      </c>
      <c r="I451" s="125" t="s">
        <v>2718</v>
      </c>
      <c r="J451" s="137" t="s">
        <v>229</v>
      </c>
      <c r="K451" s="137" t="s">
        <v>3</v>
      </c>
      <c r="L451" s="138">
        <v>8531900000</v>
      </c>
      <c r="M451" s="137" t="s">
        <v>626</v>
      </c>
      <c r="N451" s="138">
        <v>274</v>
      </c>
      <c r="O451" s="138" t="s">
        <v>1384</v>
      </c>
      <c r="P451" s="158"/>
      <c r="Q451" s="137"/>
      <c r="R451" s="209" t="s">
        <v>2369</v>
      </c>
      <c r="S451" s="160">
        <v>8717332282999</v>
      </c>
    </row>
    <row r="452" spans="1:19" x14ac:dyDescent="0.2">
      <c r="A452" s="313"/>
      <c r="B452" s="132" t="s">
        <v>2370</v>
      </c>
      <c r="C452" s="132" t="s">
        <v>2371</v>
      </c>
      <c r="D452" s="134" t="s">
        <v>2372</v>
      </c>
      <c r="E452" s="156" t="s">
        <v>2373</v>
      </c>
      <c r="F452" s="427" t="s">
        <v>682</v>
      </c>
      <c r="G452" s="308">
        <v>61.11</v>
      </c>
      <c r="H452" s="308">
        <f t="shared" si="11"/>
        <v>287</v>
      </c>
      <c r="I452" s="137" t="s">
        <v>2743</v>
      </c>
      <c r="J452" s="137" t="s">
        <v>229</v>
      </c>
      <c r="K452" s="230" t="s">
        <v>3</v>
      </c>
      <c r="L452" s="138">
        <v>3926909790</v>
      </c>
      <c r="M452" s="230" t="s">
        <v>666</v>
      </c>
      <c r="N452" s="230">
        <v>1</v>
      </c>
      <c r="O452" s="230" t="s">
        <v>2374</v>
      </c>
      <c r="P452" s="297"/>
      <c r="Q452" s="230"/>
      <c r="R452" s="230"/>
      <c r="S452" s="160">
        <v>8717332457519</v>
      </c>
    </row>
    <row r="453" spans="1:19" x14ac:dyDescent="0.2">
      <c r="A453" s="313"/>
      <c r="B453" s="132" t="s">
        <v>2375</v>
      </c>
      <c r="C453" s="133" t="s">
        <v>1093</v>
      </c>
      <c r="D453" s="134" t="s">
        <v>1092</v>
      </c>
      <c r="E453" s="135" t="s">
        <v>2376</v>
      </c>
      <c r="F453" s="427" t="s">
        <v>682</v>
      </c>
      <c r="G453" s="308">
        <v>508.99</v>
      </c>
      <c r="H453" s="308">
        <f t="shared" si="11"/>
        <v>2394</v>
      </c>
      <c r="I453" s="137" t="s">
        <v>2743</v>
      </c>
      <c r="J453" s="137" t="s">
        <v>229</v>
      </c>
      <c r="K453" s="137" t="s">
        <v>3</v>
      </c>
      <c r="L453" s="138">
        <v>85318070</v>
      </c>
      <c r="M453" s="230" t="s">
        <v>666</v>
      </c>
      <c r="N453" s="138">
        <v>0</v>
      </c>
      <c r="O453" s="138" t="s">
        <v>2377</v>
      </c>
      <c r="P453" s="298"/>
      <c r="Q453" s="137"/>
      <c r="R453" s="209"/>
      <c r="S453" s="160">
        <v>4060039128256</v>
      </c>
    </row>
    <row r="454" spans="1:19" x14ac:dyDescent="0.2">
      <c r="A454" s="313"/>
      <c r="B454" s="132" t="s">
        <v>2378</v>
      </c>
      <c r="C454" s="133" t="s">
        <v>2379</v>
      </c>
      <c r="D454" s="134" t="s">
        <v>2380</v>
      </c>
      <c r="E454" s="135" t="s">
        <v>2381</v>
      </c>
      <c r="F454" s="427" t="s">
        <v>682</v>
      </c>
      <c r="G454" s="308">
        <v>508.99</v>
      </c>
      <c r="H454" s="308">
        <f t="shared" si="11"/>
        <v>2394</v>
      </c>
      <c r="I454" s="137" t="s">
        <v>2743</v>
      </c>
      <c r="J454" s="137" t="s">
        <v>229</v>
      </c>
      <c r="K454" s="137" t="s">
        <v>3</v>
      </c>
      <c r="L454" s="138">
        <v>85318070</v>
      </c>
      <c r="M454" s="230" t="s">
        <v>666</v>
      </c>
      <c r="N454" s="138">
        <v>3</v>
      </c>
      <c r="O454" s="138" t="s">
        <v>2377</v>
      </c>
      <c r="P454" s="298"/>
      <c r="Q454" s="137"/>
      <c r="R454" s="209"/>
      <c r="S454" s="160">
        <v>4060039128263</v>
      </c>
    </row>
    <row r="455" spans="1:19" x14ac:dyDescent="0.2">
      <c r="A455" s="313"/>
      <c r="B455" s="147" t="s">
        <v>2382</v>
      </c>
      <c r="C455" s="148"/>
      <c r="D455" s="149"/>
      <c r="E455" s="148"/>
      <c r="F455" s="150"/>
      <c r="G455" s="314"/>
      <c r="H455" s="314"/>
      <c r="I455" s="151" t="s">
        <v>1160</v>
      </c>
      <c r="J455" s="151"/>
      <c r="K455" s="151"/>
      <c r="L455" s="151"/>
      <c r="M455" s="151"/>
      <c r="N455" s="151" t="s">
        <v>1160</v>
      </c>
      <c r="O455" s="151" t="s">
        <v>1160</v>
      </c>
      <c r="P455" s="257"/>
      <c r="Q455" s="153"/>
      <c r="R455" s="154"/>
      <c r="S455" s="280"/>
    </row>
    <row r="456" spans="1:19" x14ac:dyDescent="0.2">
      <c r="A456" s="313"/>
      <c r="B456" s="132" t="s">
        <v>2383</v>
      </c>
      <c r="C456" s="133" t="s">
        <v>2384</v>
      </c>
      <c r="D456" s="134" t="s">
        <v>2385</v>
      </c>
      <c r="E456" s="135" t="s">
        <v>2386</v>
      </c>
      <c r="F456" s="427" t="s">
        <v>682</v>
      </c>
      <c r="G456" s="308">
        <v>155.97999999999999</v>
      </c>
      <c r="H456" s="308">
        <f t="shared" ref="H456:H500" si="12">ROUND(ROUND(G456*4.704,2),0)</f>
        <v>734</v>
      </c>
      <c r="I456" s="137" t="s">
        <v>2743</v>
      </c>
      <c r="J456" s="137" t="s">
        <v>229</v>
      </c>
      <c r="K456" s="137" t="s">
        <v>3</v>
      </c>
      <c r="L456" s="138">
        <v>8531103000</v>
      </c>
      <c r="M456" s="230" t="s">
        <v>626</v>
      </c>
      <c r="N456" s="138">
        <v>24</v>
      </c>
      <c r="O456" s="138" t="s">
        <v>2387</v>
      </c>
      <c r="P456" s="298"/>
      <c r="Q456" s="137"/>
      <c r="R456" s="209"/>
      <c r="S456" s="160">
        <v>8717332925278</v>
      </c>
    </row>
    <row r="457" spans="1:19" x14ac:dyDescent="0.2">
      <c r="A457" s="313"/>
      <c r="B457" s="132" t="s">
        <v>2388</v>
      </c>
      <c r="C457" s="133" t="s">
        <v>2389</v>
      </c>
      <c r="D457" s="134" t="s">
        <v>2390</v>
      </c>
      <c r="E457" s="135" t="s">
        <v>2391</v>
      </c>
      <c r="F457" s="427" t="s">
        <v>682</v>
      </c>
      <c r="G457" s="308">
        <v>155.97999999999999</v>
      </c>
      <c r="H457" s="308">
        <f t="shared" si="12"/>
        <v>734</v>
      </c>
      <c r="I457" s="137" t="s">
        <v>2743</v>
      </c>
      <c r="J457" s="137" t="s">
        <v>229</v>
      </c>
      <c r="K457" s="137" t="s">
        <v>3</v>
      </c>
      <c r="L457" s="138">
        <v>8531103000</v>
      </c>
      <c r="M457" s="230" t="s">
        <v>626</v>
      </c>
      <c r="N457" s="138">
        <v>25</v>
      </c>
      <c r="O457" s="138" t="s">
        <v>2387</v>
      </c>
      <c r="P457" s="298"/>
      <c r="Q457" s="137"/>
      <c r="R457" s="209"/>
      <c r="S457" s="160">
        <v>8717332925285</v>
      </c>
    </row>
    <row r="458" spans="1:19" x14ac:dyDescent="0.2">
      <c r="A458" s="313"/>
      <c r="B458" s="132" t="s">
        <v>2392</v>
      </c>
      <c r="C458" s="133" t="s">
        <v>2393</v>
      </c>
      <c r="D458" s="134" t="s">
        <v>2394</v>
      </c>
      <c r="E458" s="135" t="s">
        <v>2395</v>
      </c>
      <c r="F458" s="427" t="s">
        <v>682</v>
      </c>
      <c r="G458" s="308">
        <v>155.97999999999999</v>
      </c>
      <c r="H458" s="308">
        <f t="shared" si="12"/>
        <v>734</v>
      </c>
      <c r="I458" s="137" t="s">
        <v>2743</v>
      </c>
      <c r="J458" s="137" t="s">
        <v>229</v>
      </c>
      <c r="K458" s="137" t="s">
        <v>3</v>
      </c>
      <c r="L458" s="138">
        <v>8531103000</v>
      </c>
      <c r="M458" s="230" t="s">
        <v>626</v>
      </c>
      <c r="N458" s="138">
        <v>39</v>
      </c>
      <c r="O458" s="138" t="s">
        <v>2387</v>
      </c>
      <c r="P458" s="298"/>
      <c r="Q458" s="137"/>
      <c r="R458" s="209"/>
      <c r="S458" s="160">
        <v>8717332925292</v>
      </c>
    </row>
    <row r="459" spans="1:19" ht="13.5" thickBot="1" x14ac:dyDescent="0.25">
      <c r="A459" s="313"/>
      <c r="B459" s="132" t="s">
        <v>2396</v>
      </c>
      <c r="C459" s="133" t="s">
        <v>336</v>
      </c>
      <c r="D459" s="134" t="s">
        <v>335</v>
      </c>
      <c r="E459" s="135" t="s">
        <v>2397</v>
      </c>
      <c r="F459" s="427" t="s">
        <v>682</v>
      </c>
      <c r="G459" s="308">
        <v>155.97999999999999</v>
      </c>
      <c r="H459" s="308">
        <f t="shared" si="12"/>
        <v>734</v>
      </c>
      <c r="I459" s="137" t="s">
        <v>2743</v>
      </c>
      <c r="J459" s="137" t="s">
        <v>229</v>
      </c>
      <c r="K459" s="137" t="s">
        <v>3</v>
      </c>
      <c r="L459" s="138">
        <v>8531103000</v>
      </c>
      <c r="M459" s="230" t="s">
        <v>626</v>
      </c>
      <c r="N459" s="138">
        <v>160</v>
      </c>
      <c r="O459" s="138" t="s">
        <v>2387</v>
      </c>
      <c r="P459" s="298"/>
      <c r="Q459" s="137"/>
      <c r="R459" s="209"/>
      <c r="S459" s="160">
        <v>8717332925308</v>
      </c>
    </row>
    <row r="460" spans="1:19" ht="13.5" thickBot="1" x14ac:dyDescent="0.25">
      <c r="A460" s="313"/>
      <c r="B460" s="392" t="s">
        <v>2398</v>
      </c>
      <c r="C460" s="430"/>
      <c r="D460" s="393" t="s">
        <v>1160</v>
      </c>
      <c r="E460" s="393"/>
      <c r="F460" s="394"/>
      <c r="G460" s="394"/>
      <c r="H460" s="394"/>
      <c r="I460" s="396" t="s">
        <v>1160</v>
      </c>
      <c r="J460" s="396"/>
      <c r="K460" s="396"/>
      <c r="L460" s="396"/>
      <c r="M460" s="396"/>
      <c r="N460" s="396" t="s">
        <v>1160</v>
      </c>
      <c r="O460" s="396" t="s">
        <v>1160</v>
      </c>
      <c r="P460" s="393"/>
      <c r="Q460" s="397"/>
      <c r="R460" s="397"/>
      <c r="S460" s="398"/>
    </row>
    <row r="461" spans="1:19" x14ac:dyDescent="0.2">
      <c r="A461" s="313"/>
      <c r="B461" s="132" t="s">
        <v>2399</v>
      </c>
      <c r="C461" s="133" t="s">
        <v>389</v>
      </c>
      <c r="D461" s="134" t="s">
        <v>388</v>
      </c>
      <c r="E461" s="135" t="s">
        <v>2400</v>
      </c>
      <c r="F461" s="427" t="s">
        <v>682</v>
      </c>
      <c r="G461" s="308">
        <v>1093.3699999999999</v>
      </c>
      <c r="H461" s="308">
        <f t="shared" si="12"/>
        <v>5143</v>
      </c>
      <c r="I461" s="137" t="s">
        <v>2743</v>
      </c>
      <c r="J461" s="137" t="s">
        <v>229</v>
      </c>
      <c r="K461" s="137" t="s">
        <v>3</v>
      </c>
      <c r="L461" s="138">
        <v>8205598000</v>
      </c>
      <c r="M461" s="137" t="s">
        <v>667</v>
      </c>
      <c r="N461" s="138">
        <v>0</v>
      </c>
      <c r="O461" s="138" t="s">
        <v>2401</v>
      </c>
      <c r="P461" s="210"/>
      <c r="Q461" s="137" t="s">
        <v>1118</v>
      </c>
      <c r="R461" s="139"/>
      <c r="S461" s="160" t="s">
        <v>2402</v>
      </c>
    </row>
    <row r="462" spans="1:19" x14ac:dyDescent="0.2">
      <c r="A462" s="313"/>
      <c r="B462" s="132" t="s">
        <v>2403</v>
      </c>
      <c r="C462" s="133" t="s">
        <v>392</v>
      </c>
      <c r="D462" s="134" t="s">
        <v>391</v>
      </c>
      <c r="E462" s="135" t="s">
        <v>2404</v>
      </c>
      <c r="F462" s="427" t="s">
        <v>682</v>
      </c>
      <c r="G462" s="308">
        <v>485.27</v>
      </c>
      <c r="H462" s="308">
        <f t="shared" si="12"/>
        <v>2283</v>
      </c>
      <c r="I462" s="168" t="s">
        <v>2726</v>
      </c>
      <c r="J462" s="137" t="s">
        <v>1165</v>
      </c>
      <c r="K462" s="137" t="s">
        <v>3</v>
      </c>
      <c r="L462" s="138">
        <v>3926909790</v>
      </c>
      <c r="M462" s="137" t="s">
        <v>667</v>
      </c>
      <c r="N462" s="138">
        <v>2</v>
      </c>
      <c r="O462" s="138" t="s">
        <v>1423</v>
      </c>
      <c r="P462" s="210"/>
      <c r="Q462" s="137" t="s">
        <v>1118</v>
      </c>
      <c r="R462" s="139"/>
      <c r="S462" s="160" t="s">
        <v>2405</v>
      </c>
    </row>
    <row r="463" spans="1:19" x14ac:dyDescent="0.2">
      <c r="A463" s="330"/>
      <c r="B463" s="132" t="s">
        <v>2406</v>
      </c>
      <c r="C463" s="133" t="s">
        <v>393</v>
      </c>
      <c r="D463" s="134" t="s">
        <v>787</v>
      </c>
      <c r="E463" s="135" t="s">
        <v>2407</v>
      </c>
      <c r="F463" s="427" t="s">
        <v>682</v>
      </c>
      <c r="G463" s="308">
        <v>1944.71</v>
      </c>
      <c r="H463" s="308">
        <f t="shared" si="12"/>
        <v>9148</v>
      </c>
      <c r="I463" s="137" t="s">
        <v>2743</v>
      </c>
      <c r="J463" s="137" t="s">
        <v>229</v>
      </c>
      <c r="K463" s="137" t="s">
        <v>3</v>
      </c>
      <c r="L463" s="138">
        <v>3926909790</v>
      </c>
      <c r="M463" s="137" t="s">
        <v>667</v>
      </c>
      <c r="N463" s="138">
        <v>1</v>
      </c>
      <c r="O463" s="138" t="s">
        <v>2408</v>
      </c>
      <c r="P463" s="338"/>
      <c r="Q463" s="137" t="s">
        <v>1118</v>
      </c>
      <c r="R463" s="209"/>
      <c r="S463" s="160">
        <v>4060039081209</v>
      </c>
    </row>
    <row r="464" spans="1:19" x14ac:dyDescent="0.2">
      <c r="A464" s="313"/>
      <c r="B464" s="132" t="s">
        <v>2409</v>
      </c>
      <c r="C464" s="133" t="s">
        <v>396</v>
      </c>
      <c r="D464" s="134" t="s">
        <v>395</v>
      </c>
      <c r="E464" s="135" t="s">
        <v>2410</v>
      </c>
      <c r="F464" s="427" t="s">
        <v>682</v>
      </c>
      <c r="G464" s="308">
        <v>546.07000000000005</v>
      </c>
      <c r="H464" s="308">
        <f t="shared" si="12"/>
        <v>2569</v>
      </c>
      <c r="I464" s="137" t="s">
        <v>2743</v>
      </c>
      <c r="J464" s="137" t="s">
        <v>229</v>
      </c>
      <c r="K464" s="137" t="s">
        <v>3</v>
      </c>
      <c r="L464" s="138">
        <v>3926909790</v>
      </c>
      <c r="M464" s="137" t="s">
        <v>667</v>
      </c>
      <c r="N464" s="138">
        <v>5</v>
      </c>
      <c r="O464" s="138" t="s">
        <v>2411</v>
      </c>
      <c r="P464" s="158"/>
      <c r="Q464" s="137" t="s">
        <v>1118</v>
      </c>
      <c r="R464" s="209"/>
      <c r="S464" s="160">
        <v>8717332003600</v>
      </c>
    </row>
    <row r="465" spans="1:19" x14ac:dyDescent="0.2">
      <c r="A465" s="313"/>
      <c r="B465" s="177" t="s">
        <v>2412</v>
      </c>
      <c r="C465" s="133" t="s">
        <v>994</v>
      </c>
      <c r="D465" s="134" t="s">
        <v>774</v>
      </c>
      <c r="E465" s="135" t="s">
        <v>2413</v>
      </c>
      <c r="F465" s="427" t="s">
        <v>682</v>
      </c>
      <c r="G465" s="308">
        <v>74.81</v>
      </c>
      <c r="H465" s="308">
        <f t="shared" si="12"/>
        <v>352</v>
      </c>
      <c r="I465" s="137" t="s">
        <v>2743</v>
      </c>
      <c r="J465" s="137" t="s">
        <v>229</v>
      </c>
      <c r="K465" s="138" t="s">
        <v>3</v>
      </c>
      <c r="L465" s="138">
        <v>4911990000</v>
      </c>
      <c r="M465" s="137" t="s">
        <v>667</v>
      </c>
      <c r="N465" s="138">
        <v>439</v>
      </c>
      <c r="O465" s="138" t="s">
        <v>1428</v>
      </c>
      <c r="P465" s="158" t="s">
        <v>2414</v>
      </c>
      <c r="Q465" s="137" t="s">
        <v>600</v>
      </c>
      <c r="R465" s="209"/>
      <c r="S465" s="160">
        <v>4060039009142</v>
      </c>
    </row>
    <row r="466" spans="1:19" ht="16.5" x14ac:dyDescent="0.2">
      <c r="A466" s="313"/>
      <c r="B466" s="132" t="s">
        <v>2415</v>
      </c>
      <c r="C466" s="133" t="s">
        <v>2416</v>
      </c>
      <c r="D466" s="134" t="s">
        <v>398</v>
      </c>
      <c r="E466" s="135" t="s">
        <v>2417</v>
      </c>
      <c r="F466" s="427" t="s">
        <v>682</v>
      </c>
      <c r="G466" s="308">
        <v>80.27</v>
      </c>
      <c r="H466" s="308">
        <f t="shared" si="12"/>
        <v>378</v>
      </c>
      <c r="I466" s="137" t="s">
        <v>2743</v>
      </c>
      <c r="J466" s="137" t="s">
        <v>229</v>
      </c>
      <c r="K466" s="137" t="s">
        <v>3</v>
      </c>
      <c r="L466" s="138">
        <v>3824840000</v>
      </c>
      <c r="M466" s="137" t="s">
        <v>667</v>
      </c>
      <c r="N466" s="138">
        <v>51</v>
      </c>
      <c r="O466" s="138" t="s">
        <v>2099</v>
      </c>
      <c r="P466" s="158"/>
      <c r="Q466" s="137" t="s">
        <v>600</v>
      </c>
      <c r="R466" s="209"/>
      <c r="S466" s="160">
        <v>8717332955183</v>
      </c>
    </row>
    <row r="467" spans="1:19" x14ac:dyDescent="0.2">
      <c r="A467" s="313"/>
      <c r="B467" s="132" t="s">
        <v>2418</v>
      </c>
      <c r="C467" s="133" t="s">
        <v>649</v>
      </c>
      <c r="D467" s="134" t="s">
        <v>2739</v>
      </c>
      <c r="E467" s="135" t="s">
        <v>2419</v>
      </c>
      <c r="F467" s="427" t="s">
        <v>682</v>
      </c>
      <c r="G467" s="308">
        <v>363.65</v>
      </c>
      <c r="H467" s="308">
        <f t="shared" si="12"/>
        <v>1711</v>
      </c>
      <c r="I467" s="137" t="s">
        <v>2743</v>
      </c>
      <c r="J467" s="137" t="s">
        <v>229</v>
      </c>
      <c r="K467" s="137" t="s">
        <v>3</v>
      </c>
      <c r="L467" s="138">
        <v>4202929890</v>
      </c>
      <c r="M467" s="137" t="s">
        <v>667</v>
      </c>
      <c r="N467" s="138">
        <v>5</v>
      </c>
      <c r="O467" s="138" t="s">
        <v>2420</v>
      </c>
      <c r="P467" s="158"/>
      <c r="Q467" s="137" t="s">
        <v>600</v>
      </c>
      <c r="R467" s="209"/>
      <c r="S467" s="160">
        <v>8717332020447</v>
      </c>
    </row>
    <row r="468" spans="1:19" x14ac:dyDescent="0.2">
      <c r="A468" s="330"/>
      <c r="B468" s="132" t="s">
        <v>2421</v>
      </c>
      <c r="C468" s="133" t="s">
        <v>789</v>
      </c>
      <c r="D468" s="134" t="s">
        <v>790</v>
      </c>
      <c r="E468" s="135" t="s">
        <v>2422</v>
      </c>
      <c r="F468" s="427" t="s">
        <v>682</v>
      </c>
      <c r="G468" s="308">
        <v>395.27</v>
      </c>
      <c r="H468" s="308">
        <f t="shared" si="12"/>
        <v>1859</v>
      </c>
      <c r="I468" s="137" t="s">
        <v>2743</v>
      </c>
      <c r="J468" s="137" t="s">
        <v>229</v>
      </c>
      <c r="K468" s="137" t="s">
        <v>3</v>
      </c>
      <c r="L468" s="138">
        <v>3926909790</v>
      </c>
      <c r="M468" s="137" t="s">
        <v>667</v>
      </c>
      <c r="N468" s="138" t="s">
        <v>1160</v>
      </c>
      <c r="O468" s="138" t="s">
        <v>2155</v>
      </c>
      <c r="P468" s="158"/>
      <c r="Q468" s="137" t="s">
        <v>1118</v>
      </c>
      <c r="R468" s="209"/>
      <c r="S468" s="160">
        <v>4060039081216</v>
      </c>
    </row>
    <row r="469" spans="1:19" x14ac:dyDescent="0.2">
      <c r="A469" s="313"/>
      <c r="B469" s="132" t="s">
        <v>2423</v>
      </c>
      <c r="C469" s="133" t="s">
        <v>402</v>
      </c>
      <c r="D469" s="134" t="s">
        <v>401</v>
      </c>
      <c r="E469" s="135" t="s">
        <v>2424</v>
      </c>
      <c r="F469" s="427" t="s">
        <v>682</v>
      </c>
      <c r="G469" s="308">
        <v>728.5</v>
      </c>
      <c r="H469" s="308">
        <f t="shared" si="12"/>
        <v>3427</v>
      </c>
      <c r="I469" s="137" t="s">
        <v>2743</v>
      </c>
      <c r="J469" s="137" t="s">
        <v>229</v>
      </c>
      <c r="K469" s="137" t="s">
        <v>3</v>
      </c>
      <c r="L469" s="138">
        <v>8205598000</v>
      </c>
      <c r="M469" s="137" t="s">
        <v>667</v>
      </c>
      <c r="N469" s="138">
        <v>1</v>
      </c>
      <c r="O469" s="138" t="s">
        <v>2425</v>
      </c>
      <c r="P469" s="158"/>
      <c r="Q469" s="137" t="s">
        <v>1118</v>
      </c>
      <c r="R469" s="209"/>
      <c r="S469" s="160">
        <v>8717332003679</v>
      </c>
    </row>
    <row r="470" spans="1:19" x14ac:dyDescent="0.2">
      <c r="A470" s="313"/>
      <c r="B470" s="132" t="s">
        <v>2426</v>
      </c>
      <c r="C470" s="133" t="s">
        <v>2427</v>
      </c>
      <c r="D470" s="134" t="s">
        <v>404</v>
      </c>
      <c r="E470" s="135" t="s">
        <v>2428</v>
      </c>
      <c r="F470" s="427" t="s">
        <v>682</v>
      </c>
      <c r="G470" s="308">
        <v>1336.61</v>
      </c>
      <c r="H470" s="308">
        <f t="shared" si="12"/>
        <v>6287</v>
      </c>
      <c r="I470" s="137" t="s">
        <v>2743</v>
      </c>
      <c r="J470" s="137" t="s">
        <v>229</v>
      </c>
      <c r="K470" s="137" t="s">
        <v>3</v>
      </c>
      <c r="L470" s="138">
        <v>3926909790</v>
      </c>
      <c r="M470" s="137" t="s">
        <v>667</v>
      </c>
      <c r="N470" s="138">
        <v>4</v>
      </c>
      <c r="O470" s="138" t="s">
        <v>2429</v>
      </c>
      <c r="P470" s="158" t="s">
        <v>2430</v>
      </c>
      <c r="Q470" s="137" t="s">
        <v>1118</v>
      </c>
      <c r="R470" s="209"/>
      <c r="S470" s="160">
        <v>8717332003587</v>
      </c>
    </row>
    <row r="471" spans="1:19" x14ac:dyDescent="0.2">
      <c r="A471" s="313"/>
      <c r="B471" s="132" t="s">
        <v>2431</v>
      </c>
      <c r="C471" s="133" t="s">
        <v>654</v>
      </c>
      <c r="D471" s="134" t="s">
        <v>647</v>
      </c>
      <c r="E471" s="135" t="s">
        <v>2432</v>
      </c>
      <c r="F471" s="427" t="s">
        <v>682</v>
      </c>
      <c r="G471" s="308">
        <v>278.51</v>
      </c>
      <c r="H471" s="308">
        <f t="shared" si="12"/>
        <v>1310</v>
      </c>
      <c r="I471" s="137" t="s">
        <v>2743</v>
      </c>
      <c r="J471" s="137" t="s">
        <v>229</v>
      </c>
      <c r="K471" s="137" t="s">
        <v>3</v>
      </c>
      <c r="L471" s="138">
        <v>3926909790</v>
      </c>
      <c r="M471" s="137" t="s">
        <v>667</v>
      </c>
      <c r="N471" s="138">
        <v>10</v>
      </c>
      <c r="O471" s="138" t="s">
        <v>2433</v>
      </c>
      <c r="P471" s="158"/>
      <c r="Q471" s="137" t="s">
        <v>1118</v>
      </c>
      <c r="R471" s="209"/>
      <c r="S471" s="160">
        <v>8717332003594</v>
      </c>
    </row>
    <row r="472" spans="1:19" x14ac:dyDescent="0.2">
      <c r="A472" s="313"/>
      <c r="B472" s="132" t="s">
        <v>2434</v>
      </c>
      <c r="C472" s="133" t="s">
        <v>406</v>
      </c>
      <c r="D472" s="134" t="s">
        <v>405</v>
      </c>
      <c r="E472" s="135" t="s">
        <v>2435</v>
      </c>
      <c r="F472" s="427" t="s">
        <v>682</v>
      </c>
      <c r="G472" s="308">
        <v>31.62</v>
      </c>
      <c r="H472" s="308">
        <f t="shared" si="12"/>
        <v>149</v>
      </c>
      <c r="I472" s="137" t="s">
        <v>2743</v>
      </c>
      <c r="J472" s="137" t="s">
        <v>229</v>
      </c>
      <c r="K472" s="137" t="s">
        <v>3</v>
      </c>
      <c r="L472" s="138">
        <v>3926909790</v>
      </c>
      <c r="M472" s="137" t="s">
        <v>667</v>
      </c>
      <c r="N472" s="138">
        <v>3</v>
      </c>
      <c r="O472" s="138" t="s">
        <v>2436</v>
      </c>
      <c r="P472" s="158"/>
      <c r="Q472" s="137" t="s">
        <v>600</v>
      </c>
      <c r="R472" s="209"/>
      <c r="S472" s="160">
        <v>8717332020089</v>
      </c>
    </row>
    <row r="473" spans="1:19" ht="13.5" thickBot="1" x14ac:dyDescent="0.25">
      <c r="A473" s="313"/>
      <c r="B473" s="132">
        <v>705000169803</v>
      </c>
      <c r="C473" s="133" t="s">
        <v>785</v>
      </c>
      <c r="D473" s="134" t="s">
        <v>408</v>
      </c>
      <c r="E473" s="135" t="s">
        <v>2437</v>
      </c>
      <c r="F473" s="427" t="s">
        <v>682</v>
      </c>
      <c r="G473" s="308">
        <v>4993.8</v>
      </c>
      <c r="H473" s="308">
        <f t="shared" si="12"/>
        <v>23491</v>
      </c>
      <c r="I473" s="137" t="s">
        <v>2743</v>
      </c>
      <c r="J473" s="137" t="s">
        <v>229</v>
      </c>
      <c r="K473" s="137" t="s">
        <v>229</v>
      </c>
      <c r="L473" s="138">
        <v>90303900</v>
      </c>
      <c r="M473" s="137" t="s">
        <v>666</v>
      </c>
      <c r="N473" s="138">
        <v>4</v>
      </c>
      <c r="O473" s="138" t="s">
        <v>2438</v>
      </c>
      <c r="P473" s="285"/>
      <c r="Q473" s="137"/>
      <c r="R473" s="209"/>
      <c r="S473" s="160">
        <v>8717332774494</v>
      </c>
    </row>
    <row r="474" spans="1:19" ht="13.5" thickBot="1" x14ac:dyDescent="0.25">
      <c r="A474" s="313"/>
      <c r="B474" s="392" t="s">
        <v>2439</v>
      </c>
      <c r="C474" s="430"/>
      <c r="D474" s="393"/>
      <c r="E474" s="393"/>
      <c r="F474" s="394"/>
      <c r="G474" s="394"/>
      <c r="H474" s="394"/>
      <c r="I474" s="396" t="s">
        <v>1160</v>
      </c>
      <c r="J474" s="396"/>
      <c r="K474" s="396"/>
      <c r="L474" s="396"/>
      <c r="M474" s="396"/>
      <c r="N474" s="396" t="s">
        <v>1160</v>
      </c>
      <c r="O474" s="396" t="s">
        <v>1160</v>
      </c>
      <c r="P474" s="393"/>
      <c r="Q474" s="397"/>
      <c r="R474" s="397"/>
      <c r="S474" s="398"/>
    </row>
    <row r="475" spans="1:19" x14ac:dyDescent="0.2">
      <c r="A475" s="313"/>
      <c r="B475" s="147" t="s">
        <v>2440</v>
      </c>
      <c r="C475" s="148"/>
      <c r="D475" s="149" t="s">
        <v>1160</v>
      </c>
      <c r="E475" s="148"/>
      <c r="F475" s="150"/>
      <c r="G475" s="314"/>
      <c r="H475" s="314"/>
      <c r="I475" s="153" t="s">
        <v>1160</v>
      </c>
      <c r="J475" s="153"/>
      <c r="K475" s="153"/>
      <c r="L475" s="153"/>
      <c r="M475" s="153"/>
      <c r="N475" s="153" t="s">
        <v>1160</v>
      </c>
      <c r="O475" s="153" t="s">
        <v>1160</v>
      </c>
      <c r="P475" s="299"/>
      <c r="Q475" s="153"/>
      <c r="R475" s="154"/>
      <c r="S475" s="280"/>
    </row>
    <row r="476" spans="1:19" x14ac:dyDescent="0.2">
      <c r="A476" s="313"/>
      <c r="B476" s="132">
        <v>705000288669</v>
      </c>
      <c r="C476" s="133" t="s">
        <v>2442</v>
      </c>
      <c r="D476" s="158" t="s">
        <v>2443</v>
      </c>
      <c r="E476" s="226" t="s">
        <v>2444</v>
      </c>
      <c r="F476" s="435" t="s">
        <v>682</v>
      </c>
      <c r="G476" s="308">
        <v>552.47</v>
      </c>
      <c r="H476" s="308">
        <f t="shared" si="12"/>
        <v>2599</v>
      </c>
      <c r="I476" s="137" t="s">
        <v>2743</v>
      </c>
      <c r="J476" s="137" t="s">
        <v>229</v>
      </c>
      <c r="K476" s="137" t="s">
        <v>229</v>
      </c>
      <c r="L476" s="224">
        <v>8538909999</v>
      </c>
      <c r="M476" s="209" t="s">
        <v>666</v>
      </c>
      <c r="N476" s="138">
        <v>11</v>
      </c>
      <c r="O476" s="138" t="s">
        <v>2445</v>
      </c>
      <c r="P476" s="288"/>
      <c r="Q476" s="209" t="s">
        <v>600</v>
      </c>
      <c r="R476" s="209"/>
      <c r="S476" s="160">
        <v>8717332925537</v>
      </c>
    </row>
    <row r="477" spans="1:19" ht="16.5" x14ac:dyDescent="0.2">
      <c r="A477" s="313"/>
      <c r="B477" s="132">
        <v>705000317733</v>
      </c>
      <c r="C477" s="133" t="s">
        <v>2446</v>
      </c>
      <c r="D477" s="158" t="s">
        <v>2447</v>
      </c>
      <c r="E477" s="135" t="s">
        <v>2448</v>
      </c>
      <c r="F477" s="435" t="s">
        <v>682</v>
      </c>
      <c r="G477" s="308">
        <v>754.05</v>
      </c>
      <c r="H477" s="308">
        <f t="shared" si="12"/>
        <v>3547</v>
      </c>
      <c r="I477" s="137" t="s">
        <v>2743</v>
      </c>
      <c r="J477" s="137" t="s">
        <v>229</v>
      </c>
      <c r="K477" s="137" t="s">
        <v>229</v>
      </c>
      <c r="L477" s="224">
        <v>8538909999</v>
      </c>
      <c r="M477" s="209" t="s">
        <v>666</v>
      </c>
      <c r="N477" s="138">
        <v>0</v>
      </c>
      <c r="O477" s="227">
        <v>0.2</v>
      </c>
      <c r="P477" s="288"/>
      <c r="Q477" s="209" t="s">
        <v>600</v>
      </c>
      <c r="R477" s="209"/>
      <c r="S477" s="160">
        <v>8717332541201</v>
      </c>
    </row>
    <row r="478" spans="1:19" x14ac:dyDescent="0.2">
      <c r="A478" s="330"/>
      <c r="B478" s="132" t="s">
        <v>2449</v>
      </c>
      <c r="C478" s="132" t="s">
        <v>2450</v>
      </c>
      <c r="D478" s="134" t="s">
        <v>2449</v>
      </c>
      <c r="E478" s="156" t="s">
        <v>2451</v>
      </c>
      <c r="F478" s="427" t="s">
        <v>682</v>
      </c>
      <c r="G478" s="308">
        <v>1523.77</v>
      </c>
      <c r="H478" s="308">
        <f t="shared" si="12"/>
        <v>7168</v>
      </c>
      <c r="I478" s="137" t="s">
        <v>2743</v>
      </c>
      <c r="J478" s="137" t="s">
        <v>229</v>
      </c>
      <c r="K478" s="171" t="s">
        <v>229</v>
      </c>
      <c r="L478" s="181">
        <v>8531103000</v>
      </c>
      <c r="M478" s="137" t="s">
        <v>666</v>
      </c>
      <c r="N478" s="138">
        <v>3</v>
      </c>
      <c r="O478" s="227">
        <v>3.72</v>
      </c>
      <c r="P478" s="290"/>
      <c r="Q478" s="232" t="s">
        <v>600</v>
      </c>
      <c r="R478" s="209" t="s">
        <v>2441</v>
      </c>
      <c r="S478" s="160">
        <v>8717332925582</v>
      </c>
    </row>
    <row r="479" spans="1:19" x14ac:dyDescent="0.2">
      <c r="A479" s="330"/>
      <c r="B479" s="132" t="s">
        <v>2452</v>
      </c>
      <c r="C479" s="132" t="s">
        <v>2453</v>
      </c>
      <c r="D479" s="134" t="s">
        <v>2452</v>
      </c>
      <c r="E479" s="156" t="s">
        <v>2454</v>
      </c>
      <c r="F479" s="427" t="s">
        <v>682</v>
      </c>
      <c r="G479" s="308">
        <v>228.77</v>
      </c>
      <c r="H479" s="308">
        <f t="shared" si="12"/>
        <v>1076</v>
      </c>
      <c r="I479" s="137" t="s">
        <v>2743</v>
      </c>
      <c r="J479" s="137" t="s">
        <v>229</v>
      </c>
      <c r="K479" s="171" t="s">
        <v>229</v>
      </c>
      <c r="L479" s="181">
        <v>8531103000</v>
      </c>
      <c r="M479" s="137" t="s">
        <v>666</v>
      </c>
      <c r="N479" s="138">
        <v>0</v>
      </c>
      <c r="O479" s="227">
        <v>0.14000000000000001</v>
      </c>
      <c r="P479" s="290"/>
      <c r="Q479" s="232" t="s">
        <v>600</v>
      </c>
      <c r="R479" s="209"/>
      <c r="S479" s="160">
        <v>8717332925599</v>
      </c>
    </row>
    <row r="480" spans="1:19" x14ac:dyDescent="0.2">
      <c r="A480" s="330"/>
      <c r="B480" s="132" t="s">
        <v>2455</v>
      </c>
      <c r="C480" s="132" t="s">
        <v>2456</v>
      </c>
      <c r="D480" s="134" t="s">
        <v>2455</v>
      </c>
      <c r="E480" s="156" t="s">
        <v>2457</v>
      </c>
      <c r="F480" s="427" t="s">
        <v>682</v>
      </c>
      <c r="G480" s="308">
        <v>2647.31</v>
      </c>
      <c r="H480" s="308">
        <f t="shared" si="12"/>
        <v>12453</v>
      </c>
      <c r="I480" s="137" t="s">
        <v>2743</v>
      </c>
      <c r="J480" s="137" t="s">
        <v>229</v>
      </c>
      <c r="K480" s="171" t="s">
        <v>229</v>
      </c>
      <c r="L480" s="181">
        <v>8531103000</v>
      </c>
      <c r="M480" s="137" t="s">
        <v>666</v>
      </c>
      <c r="N480" s="138">
        <v>0</v>
      </c>
      <c r="O480" s="227">
        <v>17.739999999999998</v>
      </c>
      <c r="P480" s="290"/>
      <c r="Q480" s="232" t="s">
        <v>600</v>
      </c>
      <c r="R480" s="209" t="s">
        <v>2441</v>
      </c>
      <c r="S480" s="160">
        <v>8717332925605</v>
      </c>
    </row>
    <row r="481" spans="1:19" x14ac:dyDescent="0.2">
      <c r="A481" s="330"/>
      <c r="B481" s="132" t="s">
        <v>2458</v>
      </c>
      <c r="C481" s="132" t="s">
        <v>2459</v>
      </c>
      <c r="D481" s="134" t="s">
        <v>2458</v>
      </c>
      <c r="E481" s="156" t="s">
        <v>2460</v>
      </c>
      <c r="F481" s="427" t="s">
        <v>682</v>
      </c>
      <c r="G481" s="308">
        <v>2647.31</v>
      </c>
      <c r="H481" s="308">
        <f t="shared" si="12"/>
        <v>12453</v>
      </c>
      <c r="I481" s="137" t="s">
        <v>2743</v>
      </c>
      <c r="J481" s="137" t="s">
        <v>229</v>
      </c>
      <c r="K481" s="171" t="s">
        <v>229</v>
      </c>
      <c r="L481" s="181">
        <v>8531103000</v>
      </c>
      <c r="M481" s="137" t="s">
        <v>666</v>
      </c>
      <c r="N481" s="138">
        <v>0</v>
      </c>
      <c r="O481" s="227">
        <v>24</v>
      </c>
      <c r="P481" s="290"/>
      <c r="Q481" s="232" t="s">
        <v>600</v>
      </c>
      <c r="R481" s="209" t="s">
        <v>2441</v>
      </c>
      <c r="S481" s="160">
        <v>8717332925612</v>
      </c>
    </row>
    <row r="482" spans="1:19" x14ac:dyDescent="0.2">
      <c r="A482" s="330"/>
      <c r="B482" s="132" t="s">
        <v>2461</v>
      </c>
      <c r="C482" s="132" t="s">
        <v>2462</v>
      </c>
      <c r="D482" s="134" t="s">
        <v>2461</v>
      </c>
      <c r="E482" s="156" t="s">
        <v>2463</v>
      </c>
      <c r="F482" s="427" t="s">
        <v>682</v>
      </c>
      <c r="G482" s="308">
        <v>1089.4000000000001</v>
      </c>
      <c r="H482" s="308">
        <f t="shared" si="12"/>
        <v>5125</v>
      </c>
      <c r="I482" s="137" t="s">
        <v>2743</v>
      </c>
      <c r="J482" s="137" t="s">
        <v>229</v>
      </c>
      <c r="K482" s="171" t="s">
        <v>229</v>
      </c>
      <c r="L482" s="181">
        <v>8531103000</v>
      </c>
      <c r="M482" s="137" t="s">
        <v>666</v>
      </c>
      <c r="N482" s="138">
        <v>0</v>
      </c>
      <c r="O482" s="227">
        <v>2.2000000000000002</v>
      </c>
      <c r="P482" s="290"/>
      <c r="Q482" s="232" t="s">
        <v>600</v>
      </c>
      <c r="R482" s="209" t="s">
        <v>2441</v>
      </c>
      <c r="S482" s="140">
        <v>8717332925735</v>
      </c>
    </row>
    <row r="483" spans="1:19" x14ac:dyDescent="0.2">
      <c r="A483" s="313"/>
      <c r="B483" s="147" t="s">
        <v>2464</v>
      </c>
      <c r="C483" s="148"/>
      <c r="D483" s="149" t="s">
        <v>1160</v>
      </c>
      <c r="E483" s="148"/>
      <c r="F483" s="150"/>
      <c r="G483" s="314"/>
      <c r="H483" s="314"/>
      <c r="I483" s="151" t="s">
        <v>1160</v>
      </c>
      <c r="J483" s="151"/>
      <c r="K483" s="151"/>
      <c r="L483" s="151"/>
      <c r="M483" s="151"/>
      <c r="N483" s="151" t="s">
        <v>1160</v>
      </c>
      <c r="O483" s="151" t="s">
        <v>1160</v>
      </c>
      <c r="P483" s="299"/>
      <c r="Q483" s="153"/>
      <c r="R483" s="154"/>
      <c r="S483" s="280"/>
    </row>
    <row r="484" spans="1:19" x14ac:dyDescent="0.2">
      <c r="A484" s="313"/>
      <c r="B484" s="132" t="s">
        <v>1304</v>
      </c>
      <c r="C484" s="133" t="s">
        <v>2465</v>
      </c>
      <c r="D484" s="134" t="s">
        <v>2466</v>
      </c>
      <c r="E484" s="135" t="s">
        <v>2467</v>
      </c>
      <c r="F484" s="427" t="s">
        <v>682</v>
      </c>
      <c r="G484" s="308">
        <v>503.4</v>
      </c>
      <c r="H484" s="308">
        <f t="shared" si="12"/>
        <v>2368</v>
      </c>
      <c r="I484" s="137" t="s">
        <v>2743</v>
      </c>
      <c r="J484" s="137" t="s">
        <v>229</v>
      </c>
      <c r="K484" s="137" t="s">
        <v>229</v>
      </c>
      <c r="L484" s="138">
        <v>8531900000</v>
      </c>
      <c r="M484" s="137" t="s">
        <v>1271</v>
      </c>
      <c r="N484" s="138">
        <v>0</v>
      </c>
      <c r="O484" s="138" t="s">
        <v>2468</v>
      </c>
      <c r="P484" s="285"/>
      <c r="Q484" s="137"/>
      <c r="R484" s="209" t="s">
        <v>2441</v>
      </c>
      <c r="S484" s="140"/>
    </row>
    <row r="485" spans="1:19" x14ac:dyDescent="0.2">
      <c r="A485" s="313"/>
      <c r="B485" s="132">
        <v>665000033702</v>
      </c>
      <c r="C485" s="132" t="s">
        <v>2469</v>
      </c>
      <c r="D485" s="134" t="s">
        <v>2470</v>
      </c>
      <c r="E485" s="157" t="s">
        <v>2471</v>
      </c>
      <c r="F485" s="427" t="s">
        <v>682</v>
      </c>
      <c r="G485" s="308">
        <v>2168.75</v>
      </c>
      <c r="H485" s="308">
        <f t="shared" si="12"/>
        <v>10202</v>
      </c>
      <c r="I485" s="208" t="s">
        <v>2743</v>
      </c>
      <c r="J485" s="208" t="s">
        <v>229</v>
      </c>
      <c r="K485" s="208" t="s">
        <v>656</v>
      </c>
      <c r="L485" s="138">
        <v>8303009000</v>
      </c>
      <c r="M485" s="208" t="s">
        <v>666</v>
      </c>
      <c r="N485" s="219">
        <v>0</v>
      </c>
      <c r="O485" s="219" t="s">
        <v>2472</v>
      </c>
      <c r="P485" s="300"/>
      <c r="Q485" s="208"/>
      <c r="R485" s="233" t="s">
        <v>2441</v>
      </c>
      <c r="S485" s="140">
        <v>8717332289899</v>
      </c>
    </row>
    <row r="486" spans="1:19" x14ac:dyDescent="0.2">
      <c r="A486" s="313"/>
      <c r="B486" s="132" t="s">
        <v>2473</v>
      </c>
      <c r="C486" s="133" t="s">
        <v>2474</v>
      </c>
      <c r="D486" s="134" t="s">
        <v>2475</v>
      </c>
      <c r="E486" s="135" t="s">
        <v>2476</v>
      </c>
      <c r="F486" s="427" t="s">
        <v>682</v>
      </c>
      <c r="G486" s="308">
        <v>1754.85</v>
      </c>
      <c r="H486" s="308">
        <f t="shared" si="12"/>
        <v>8255</v>
      </c>
      <c r="I486" s="137" t="s">
        <v>2743</v>
      </c>
      <c r="J486" s="137" t="s">
        <v>229</v>
      </c>
      <c r="K486" s="137" t="s">
        <v>656</v>
      </c>
      <c r="L486" s="138">
        <v>8303009000</v>
      </c>
      <c r="M486" s="137" t="s">
        <v>666</v>
      </c>
      <c r="N486" s="138">
        <v>0</v>
      </c>
      <c r="O486" s="138" t="s">
        <v>2477</v>
      </c>
      <c r="P486" s="285"/>
      <c r="Q486" s="137"/>
      <c r="R486" s="209" t="s">
        <v>2441</v>
      </c>
      <c r="S486" s="140">
        <v>8717332289905</v>
      </c>
    </row>
    <row r="487" spans="1:19" x14ac:dyDescent="0.2">
      <c r="A487" s="313"/>
      <c r="B487" s="132" t="s">
        <v>1304</v>
      </c>
      <c r="C487" s="133" t="s">
        <v>2478</v>
      </c>
      <c r="D487" s="134" t="s">
        <v>2479</v>
      </c>
      <c r="E487" s="135" t="s">
        <v>2480</v>
      </c>
      <c r="F487" s="427" t="s">
        <v>682</v>
      </c>
      <c r="G487" s="308">
        <v>100.98</v>
      </c>
      <c r="H487" s="308">
        <f t="shared" si="12"/>
        <v>475</v>
      </c>
      <c r="I487" s="137" t="s">
        <v>2743</v>
      </c>
      <c r="J487" s="137" t="s">
        <v>229</v>
      </c>
      <c r="K487" s="137" t="s">
        <v>3</v>
      </c>
      <c r="L487" s="138">
        <v>7326909890</v>
      </c>
      <c r="M487" s="137" t="s">
        <v>666</v>
      </c>
      <c r="N487" s="138">
        <v>1</v>
      </c>
      <c r="O487" s="138" t="s">
        <v>1679</v>
      </c>
      <c r="P487" s="256"/>
      <c r="Q487" s="137"/>
      <c r="R487" s="209" t="s">
        <v>2441</v>
      </c>
      <c r="S487" s="160" t="s">
        <v>1160</v>
      </c>
    </row>
    <row r="488" spans="1:19" x14ac:dyDescent="0.2">
      <c r="A488" s="313"/>
      <c r="B488" s="147" t="s">
        <v>2481</v>
      </c>
      <c r="C488" s="148"/>
      <c r="D488" s="149" t="s">
        <v>1160</v>
      </c>
      <c r="E488" s="148"/>
      <c r="F488" s="150"/>
      <c r="G488" s="314"/>
      <c r="H488" s="314"/>
      <c r="I488" s="151" t="s">
        <v>1160</v>
      </c>
      <c r="J488" s="151"/>
      <c r="K488" s="151"/>
      <c r="L488" s="151"/>
      <c r="M488" s="151"/>
      <c r="N488" s="151" t="s">
        <v>1160</v>
      </c>
      <c r="O488" s="151" t="s">
        <v>1160</v>
      </c>
      <c r="P488" s="257"/>
      <c r="Q488" s="151"/>
      <c r="R488" s="154"/>
      <c r="S488" s="280"/>
    </row>
    <row r="489" spans="1:19" x14ac:dyDescent="0.2">
      <c r="A489" s="313"/>
      <c r="B489" s="132" t="s">
        <v>2482</v>
      </c>
      <c r="C489" s="133" t="s">
        <v>2483</v>
      </c>
      <c r="D489" s="134" t="s">
        <v>2484</v>
      </c>
      <c r="E489" s="135" t="s">
        <v>2485</v>
      </c>
      <c r="F489" s="427" t="s">
        <v>682</v>
      </c>
      <c r="G489" s="308">
        <v>552.04999999999995</v>
      </c>
      <c r="H489" s="308">
        <f t="shared" si="12"/>
        <v>2597</v>
      </c>
      <c r="I489" s="137" t="s">
        <v>2743</v>
      </c>
      <c r="J489" s="137" t="s">
        <v>229</v>
      </c>
      <c r="K489" s="137" t="s">
        <v>3</v>
      </c>
      <c r="L489" s="138">
        <v>8531900000</v>
      </c>
      <c r="M489" s="137" t="s">
        <v>666</v>
      </c>
      <c r="N489" s="138">
        <v>5</v>
      </c>
      <c r="O489" s="138" t="s">
        <v>2486</v>
      </c>
      <c r="P489" s="158"/>
      <c r="Q489" s="137"/>
      <c r="R489" s="209" t="s">
        <v>2441</v>
      </c>
      <c r="S489" s="141">
        <v>8717332020836</v>
      </c>
    </row>
    <row r="490" spans="1:19" x14ac:dyDescent="0.2">
      <c r="A490" s="313"/>
      <c r="B490" s="132" t="s">
        <v>2487</v>
      </c>
      <c r="C490" s="133" t="s">
        <v>2488</v>
      </c>
      <c r="D490" s="134" t="s">
        <v>2489</v>
      </c>
      <c r="E490" s="339" t="s">
        <v>2490</v>
      </c>
      <c r="F490" s="427" t="s">
        <v>682</v>
      </c>
      <c r="G490" s="308">
        <v>65.13</v>
      </c>
      <c r="H490" s="308">
        <f t="shared" si="12"/>
        <v>306</v>
      </c>
      <c r="I490" s="340" t="s">
        <v>2743</v>
      </c>
      <c r="J490" s="340" t="s">
        <v>229</v>
      </c>
      <c r="K490" s="340" t="s">
        <v>3</v>
      </c>
      <c r="L490" s="138">
        <v>8536501999</v>
      </c>
      <c r="M490" s="340" t="s">
        <v>666</v>
      </c>
      <c r="N490" s="341">
        <v>3</v>
      </c>
      <c r="O490" s="341" t="s">
        <v>1219</v>
      </c>
      <c r="P490" s="342"/>
      <c r="Q490" s="340"/>
      <c r="R490" s="343" t="s">
        <v>2441</v>
      </c>
      <c r="S490" s="344">
        <v>8717332019038</v>
      </c>
    </row>
    <row r="491" spans="1:19" ht="16.5" x14ac:dyDescent="0.2">
      <c r="A491" s="313"/>
      <c r="B491" s="132" t="s">
        <v>2491</v>
      </c>
      <c r="C491" s="133" t="s">
        <v>2492</v>
      </c>
      <c r="D491" s="134" t="s">
        <v>2493</v>
      </c>
      <c r="E491" s="339" t="s">
        <v>2494</v>
      </c>
      <c r="F491" s="427" t="s">
        <v>682</v>
      </c>
      <c r="G491" s="308">
        <v>39.08</v>
      </c>
      <c r="H491" s="308">
        <f t="shared" si="12"/>
        <v>184</v>
      </c>
      <c r="I491" s="340" t="s">
        <v>2743</v>
      </c>
      <c r="J491" s="340" t="s">
        <v>229</v>
      </c>
      <c r="K491" s="340" t="s">
        <v>3</v>
      </c>
      <c r="L491" s="138">
        <v>8536501999</v>
      </c>
      <c r="M491" s="340" t="s">
        <v>666</v>
      </c>
      <c r="N491" s="341">
        <v>8</v>
      </c>
      <c r="O491" s="341" t="s">
        <v>2436</v>
      </c>
      <c r="P491" s="342"/>
      <c r="Q491" s="340"/>
      <c r="R491" s="343" t="s">
        <v>2441</v>
      </c>
      <c r="S491" s="344">
        <v>8717332020829</v>
      </c>
    </row>
    <row r="492" spans="1:19" x14ac:dyDescent="0.2">
      <c r="A492" s="313"/>
      <c r="B492" s="132" t="s">
        <v>2495</v>
      </c>
      <c r="C492" s="133" t="s">
        <v>2496</v>
      </c>
      <c r="D492" s="134" t="s">
        <v>2497</v>
      </c>
      <c r="E492" s="135" t="s">
        <v>2498</v>
      </c>
      <c r="F492" s="427" t="s">
        <v>682</v>
      </c>
      <c r="G492" s="308">
        <v>79.819999999999993</v>
      </c>
      <c r="H492" s="308">
        <f t="shared" si="12"/>
        <v>375</v>
      </c>
      <c r="I492" s="137" t="s">
        <v>2743</v>
      </c>
      <c r="J492" s="137" t="s">
        <v>229</v>
      </c>
      <c r="K492" s="137" t="s">
        <v>3</v>
      </c>
      <c r="L492" s="138">
        <v>8505902999</v>
      </c>
      <c r="M492" s="137" t="s">
        <v>666</v>
      </c>
      <c r="N492" s="138">
        <v>4</v>
      </c>
      <c r="O492" s="138" t="s">
        <v>1140</v>
      </c>
      <c r="P492" s="158"/>
      <c r="Q492" s="137"/>
      <c r="R492" s="209" t="s">
        <v>2441</v>
      </c>
      <c r="S492" s="141">
        <v>8717332002962</v>
      </c>
    </row>
    <row r="493" spans="1:19" ht="16.5" x14ac:dyDescent="0.2">
      <c r="A493" s="313"/>
      <c r="B493" s="132" t="s">
        <v>2499</v>
      </c>
      <c r="C493" s="133" t="s">
        <v>2500</v>
      </c>
      <c r="D493" s="134" t="s">
        <v>2501</v>
      </c>
      <c r="E493" s="135" t="s">
        <v>2502</v>
      </c>
      <c r="F493" s="427" t="s">
        <v>682</v>
      </c>
      <c r="G493" s="308">
        <v>248.1</v>
      </c>
      <c r="H493" s="308">
        <f t="shared" si="12"/>
        <v>1167</v>
      </c>
      <c r="I493" s="137" t="s">
        <v>2743</v>
      </c>
      <c r="J493" s="137" t="s">
        <v>229</v>
      </c>
      <c r="K493" s="137" t="s">
        <v>3</v>
      </c>
      <c r="L493" s="138">
        <v>8505902999</v>
      </c>
      <c r="M493" s="137" t="s">
        <v>666</v>
      </c>
      <c r="N493" s="138">
        <v>4</v>
      </c>
      <c r="O493" s="138" t="s">
        <v>1521</v>
      </c>
      <c r="P493" s="158"/>
      <c r="Q493" s="137"/>
      <c r="R493" s="209" t="s">
        <v>2441</v>
      </c>
      <c r="S493" s="141">
        <v>8717332002948</v>
      </c>
    </row>
    <row r="494" spans="1:19" ht="16.5" x14ac:dyDescent="0.2">
      <c r="A494" s="313"/>
      <c r="B494" s="132" t="s">
        <v>2503</v>
      </c>
      <c r="C494" s="133" t="s">
        <v>2504</v>
      </c>
      <c r="D494" s="134" t="s">
        <v>2505</v>
      </c>
      <c r="E494" s="135" t="s">
        <v>2506</v>
      </c>
      <c r="F494" s="427" t="s">
        <v>682</v>
      </c>
      <c r="G494" s="308">
        <v>456.79</v>
      </c>
      <c r="H494" s="308">
        <f t="shared" si="12"/>
        <v>2149</v>
      </c>
      <c r="I494" s="137" t="s">
        <v>2743</v>
      </c>
      <c r="J494" s="137" t="s">
        <v>229</v>
      </c>
      <c r="K494" s="137" t="s">
        <v>3</v>
      </c>
      <c r="L494" s="138">
        <v>8505902999</v>
      </c>
      <c r="M494" s="137" t="s">
        <v>666</v>
      </c>
      <c r="N494" s="138">
        <v>1</v>
      </c>
      <c r="O494" s="138" t="s">
        <v>2507</v>
      </c>
      <c r="P494" s="158"/>
      <c r="Q494" s="137"/>
      <c r="R494" s="209" t="s">
        <v>2441</v>
      </c>
      <c r="S494" s="141">
        <v>8717332002979</v>
      </c>
    </row>
    <row r="495" spans="1:19" x14ac:dyDescent="0.2">
      <c r="A495" s="313"/>
      <c r="B495" s="132" t="s">
        <v>2508</v>
      </c>
      <c r="C495" s="133" t="s">
        <v>2509</v>
      </c>
      <c r="D495" s="134" t="s">
        <v>2510</v>
      </c>
      <c r="E495" s="135" t="s">
        <v>2511</v>
      </c>
      <c r="F495" s="427" t="s">
        <v>682</v>
      </c>
      <c r="G495" s="308">
        <v>60.24</v>
      </c>
      <c r="H495" s="308">
        <f t="shared" si="12"/>
        <v>283</v>
      </c>
      <c r="I495" s="137" t="s">
        <v>2743</v>
      </c>
      <c r="J495" s="137" t="s">
        <v>229</v>
      </c>
      <c r="K495" s="137" t="s">
        <v>3</v>
      </c>
      <c r="L495" s="138">
        <v>8505909090</v>
      </c>
      <c r="M495" s="137" t="s">
        <v>666</v>
      </c>
      <c r="N495" s="138">
        <v>2</v>
      </c>
      <c r="O495" s="138" t="s">
        <v>2512</v>
      </c>
      <c r="P495" s="158"/>
      <c r="Q495" s="137"/>
      <c r="R495" s="209" t="s">
        <v>2441</v>
      </c>
      <c r="S495" s="141">
        <v>8717332019021</v>
      </c>
    </row>
    <row r="496" spans="1:19" ht="16.5" x14ac:dyDescent="0.2">
      <c r="A496" s="313"/>
      <c r="B496" s="132" t="s">
        <v>2513</v>
      </c>
      <c r="C496" s="133" t="s">
        <v>2514</v>
      </c>
      <c r="D496" s="134" t="s">
        <v>2515</v>
      </c>
      <c r="E496" s="135" t="s">
        <v>2516</v>
      </c>
      <c r="F496" s="427" t="s">
        <v>682</v>
      </c>
      <c r="G496" s="308">
        <v>422.25</v>
      </c>
      <c r="H496" s="308">
        <f t="shared" si="12"/>
        <v>1986</v>
      </c>
      <c r="I496" s="137" t="s">
        <v>2743</v>
      </c>
      <c r="J496" s="137" t="s">
        <v>229</v>
      </c>
      <c r="K496" s="137" t="s">
        <v>3</v>
      </c>
      <c r="L496" s="138">
        <v>8505909090</v>
      </c>
      <c r="M496" s="137" t="s">
        <v>666</v>
      </c>
      <c r="N496" s="138">
        <v>1</v>
      </c>
      <c r="O496" s="138" t="s">
        <v>2517</v>
      </c>
      <c r="P496" s="158"/>
      <c r="Q496" s="137"/>
      <c r="R496" s="209" t="s">
        <v>2441</v>
      </c>
      <c r="S496" s="141">
        <v>8717332002986</v>
      </c>
    </row>
    <row r="497" spans="1:19" x14ac:dyDescent="0.2">
      <c r="A497" s="313"/>
      <c r="B497" s="147" t="s">
        <v>2518</v>
      </c>
      <c r="C497" s="148" t="s">
        <v>1160</v>
      </c>
      <c r="D497" s="149" t="s">
        <v>1160</v>
      </c>
      <c r="E497" s="148"/>
      <c r="F497" s="150"/>
      <c r="G497" s="314"/>
      <c r="H497" s="314"/>
      <c r="I497" s="151" t="s">
        <v>1160</v>
      </c>
      <c r="J497" s="151"/>
      <c r="K497" s="151"/>
      <c r="L497" s="151"/>
      <c r="M497" s="151"/>
      <c r="N497" s="151" t="s">
        <v>1160</v>
      </c>
      <c r="O497" s="151"/>
      <c r="P497" s="257"/>
      <c r="Q497" s="151"/>
      <c r="R497" s="154"/>
      <c r="S497" s="280"/>
    </row>
    <row r="498" spans="1:19" s="232" customFormat="1" ht="11.25" x14ac:dyDescent="0.2">
      <c r="A498" s="313"/>
      <c r="B498" s="132"/>
      <c r="C498" s="133" t="s">
        <v>2519</v>
      </c>
      <c r="D498" s="134" t="s">
        <v>2520</v>
      </c>
      <c r="E498" s="156" t="s">
        <v>2521</v>
      </c>
      <c r="F498" s="427" t="s">
        <v>2634</v>
      </c>
      <c r="G498" s="308">
        <v>900</v>
      </c>
      <c r="H498" s="308">
        <f t="shared" si="12"/>
        <v>4234</v>
      </c>
      <c r="I498" s="137" t="s">
        <v>2743</v>
      </c>
      <c r="J498" s="137" t="s">
        <v>1166</v>
      </c>
      <c r="K498" s="137" t="s">
        <v>1166</v>
      </c>
      <c r="L498" s="137" t="s">
        <v>1166</v>
      </c>
      <c r="M498" s="137" t="s">
        <v>2522</v>
      </c>
      <c r="N498" s="137" t="s">
        <v>1166</v>
      </c>
      <c r="O498" s="137" t="s">
        <v>1167</v>
      </c>
      <c r="P498" s="290"/>
      <c r="Q498" s="171"/>
      <c r="R498" s="134" t="s">
        <v>2523</v>
      </c>
      <c r="S498" s="140">
        <v>8717332951796</v>
      </c>
    </row>
    <row r="499" spans="1:19" s="232" customFormat="1" ht="11.25" x14ac:dyDescent="0.2">
      <c r="A499" s="313"/>
      <c r="B499" s="132"/>
      <c r="C499" s="133" t="s">
        <v>2524</v>
      </c>
      <c r="D499" s="134" t="s">
        <v>2525</v>
      </c>
      <c r="E499" s="156" t="s">
        <v>2680</v>
      </c>
      <c r="F499" s="427" t="s">
        <v>2634</v>
      </c>
      <c r="G499" s="308">
        <v>600</v>
      </c>
      <c r="H499" s="308">
        <f t="shared" si="12"/>
        <v>2822</v>
      </c>
      <c r="I499" s="137" t="s">
        <v>2743</v>
      </c>
      <c r="J499" s="137" t="s">
        <v>1166</v>
      </c>
      <c r="K499" s="137" t="s">
        <v>1166</v>
      </c>
      <c r="L499" s="137" t="s">
        <v>1166</v>
      </c>
      <c r="M499" s="137" t="s">
        <v>2522</v>
      </c>
      <c r="N499" s="137" t="s">
        <v>1166</v>
      </c>
      <c r="O499" s="137" t="s">
        <v>1167</v>
      </c>
      <c r="P499" s="290"/>
      <c r="Q499" s="171"/>
      <c r="R499" s="134" t="s">
        <v>2526</v>
      </c>
      <c r="S499" s="140">
        <v>4060039025128</v>
      </c>
    </row>
    <row r="500" spans="1:19" s="232" customFormat="1" ht="11.25" x14ac:dyDescent="0.2">
      <c r="A500" s="313"/>
      <c r="B500" s="132"/>
      <c r="C500" s="133" t="s">
        <v>2527</v>
      </c>
      <c r="D500" s="134" t="s">
        <v>2528</v>
      </c>
      <c r="E500" s="156" t="s">
        <v>2681</v>
      </c>
      <c r="F500" s="427" t="s">
        <v>2634</v>
      </c>
      <c r="G500" s="308">
        <v>600</v>
      </c>
      <c r="H500" s="308">
        <f t="shared" si="12"/>
        <v>2822</v>
      </c>
      <c r="I500" s="137" t="s">
        <v>2743</v>
      </c>
      <c r="J500" s="137" t="s">
        <v>1166</v>
      </c>
      <c r="K500" s="137" t="s">
        <v>1166</v>
      </c>
      <c r="L500" s="137" t="s">
        <v>1166</v>
      </c>
      <c r="M500" s="137" t="s">
        <v>2522</v>
      </c>
      <c r="N500" s="137" t="s">
        <v>1166</v>
      </c>
      <c r="O500" s="137" t="s">
        <v>1167</v>
      </c>
      <c r="P500" s="290"/>
      <c r="Q500" s="171"/>
      <c r="R500" s="134" t="s">
        <v>2526</v>
      </c>
      <c r="S500" s="140">
        <v>4060039025135</v>
      </c>
    </row>
    <row r="503" spans="1:19" x14ac:dyDescent="0.2">
      <c r="G503" s="312"/>
      <c r="H503" s="312"/>
    </row>
    <row r="504" spans="1:19" x14ac:dyDescent="0.2">
      <c r="G504" s="312"/>
      <c r="H504" s="312"/>
    </row>
    <row r="505" spans="1:19" x14ac:dyDescent="0.2">
      <c r="C505" s="120"/>
      <c r="G505" s="312"/>
      <c r="H505" s="312"/>
    </row>
    <row r="506" spans="1:19" x14ac:dyDescent="0.2">
      <c r="C506" s="143"/>
      <c r="G506" s="312"/>
      <c r="H506" s="312"/>
    </row>
    <row r="507" spans="1:19" x14ac:dyDescent="0.2">
      <c r="C507" s="143"/>
      <c r="G507" s="312"/>
      <c r="H507" s="312"/>
    </row>
    <row r="508" spans="1:19" x14ac:dyDescent="0.2">
      <c r="C508" s="120"/>
      <c r="G508" s="312"/>
      <c r="H508" s="312"/>
    </row>
    <row r="509" spans="1:19" x14ac:dyDescent="0.2">
      <c r="C509" s="133"/>
      <c r="G509" s="312"/>
      <c r="H509" s="312"/>
    </row>
    <row r="510" spans="1:19" x14ac:dyDescent="0.2">
      <c r="C510" s="133"/>
      <c r="G510" s="312"/>
      <c r="H510" s="312"/>
    </row>
    <row r="511" spans="1:19" x14ac:dyDescent="0.2">
      <c r="C511" s="120"/>
      <c r="G511" s="312"/>
      <c r="H511" s="312"/>
    </row>
    <row r="512" spans="1:19" x14ac:dyDescent="0.2">
      <c r="C512" s="120"/>
      <c r="G512" s="312"/>
      <c r="H512" s="312"/>
    </row>
    <row r="513" spans="3:8" x14ac:dyDescent="0.2">
      <c r="C513" s="120"/>
      <c r="G513" s="312"/>
      <c r="H513" s="312"/>
    </row>
    <row r="514" spans="3:8" x14ac:dyDescent="0.2">
      <c r="C514" s="120"/>
    </row>
    <row r="515" spans="3:8" x14ac:dyDescent="0.2">
      <c r="C515" s="120"/>
    </row>
    <row r="516" spans="3:8" x14ac:dyDescent="0.2">
      <c r="C516" s="120"/>
    </row>
    <row r="517" spans="3:8" x14ac:dyDescent="0.2">
      <c r="C517" s="120"/>
    </row>
    <row r="518" spans="3:8" x14ac:dyDescent="0.2">
      <c r="C518" s="120"/>
    </row>
  </sheetData>
  <autoFilter ref="A2:S500" xr:uid="{A5418D08-87FE-4CDB-909A-43E682665CF0}"/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EAA3A-0A7D-4764-B2A1-201744D1907F}">
  <sheetPr>
    <tabColor theme="7" tint="0.59999389629810485"/>
  </sheetPr>
  <dimension ref="A1:XBZ526"/>
  <sheetViews>
    <sheetView zoomScale="153" zoomScaleNormal="153" workbookViewId="0">
      <pane xSplit="4" ySplit="2" topLeftCell="E171" activePane="bottomRight" state="frozen"/>
      <selection pane="topRight" activeCell="E1" sqref="E1"/>
      <selection pane="bottomLeft" activeCell="A3" sqref="A3"/>
      <selection pane="bottomRight" activeCell="A186" sqref="A186"/>
    </sheetView>
  </sheetViews>
  <sheetFormatPr defaultColWidth="11.42578125" defaultRowHeight="12.75" x14ac:dyDescent="0.2"/>
  <cols>
    <col min="1" max="1" width="8.7109375" style="521" bestFit="1" customWidth="1"/>
    <col min="2" max="2" width="9" style="105" customWidth="1"/>
    <col min="3" max="3" width="14.7109375" style="105" customWidth="1"/>
    <col min="4" max="4" width="9.85546875" style="522" customWidth="1"/>
    <col min="5" max="5" width="28.42578125" style="523" customWidth="1"/>
    <col min="6" max="6" width="9.28515625" style="105" customWidth="1"/>
    <col min="7" max="8" width="11.140625" style="526" customWidth="1"/>
    <col min="9" max="9" width="10.5703125" style="522" bestFit="1" customWidth="1"/>
    <col min="10" max="10" width="10.5703125" style="105" bestFit="1" customWidth="1"/>
    <col min="11" max="11" width="13.42578125" style="105" bestFit="1" customWidth="1"/>
    <col min="12" max="12" width="12.140625" style="105" bestFit="1" customWidth="1"/>
    <col min="13" max="13" width="13.85546875" style="105" bestFit="1" customWidth="1"/>
    <col min="14" max="14" width="14.85546875" style="105" bestFit="1" customWidth="1"/>
    <col min="15" max="15" width="14" style="522" bestFit="1" customWidth="1"/>
    <col min="16" max="16" width="47.140625" style="525" customWidth="1"/>
    <col min="17" max="17" width="12.140625" style="105" bestFit="1" customWidth="1"/>
    <col min="18" max="18" width="39.85546875" style="105" bestFit="1" customWidth="1"/>
    <col min="19" max="19" width="18.140625" style="105" bestFit="1" customWidth="1"/>
    <col min="20" max="16384" width="11.42578125" style="105"/>
  </cols>
  <sheetData>
    <row r="1" spans="1:19" ht="40.5" customHeight="1" thickBot="1" x14ac:dyDescent="0.25">
      <c r="A1" s="464" t="s">
        <v>1097</v>
      </c>
      <c r="B1" s="96"/>
      <c r="C1" s="465" t="s">
        <v>2849</v>
      </c>
      <c r="D1" s="97"/>
      <c r="E1" s="98"/>
      <c r="F1" s="99"/>
      <c r="G1" s="308"/>
      <c r="H1" s="307"/>
      <c r="I1" s="466"/>
      <c r="J1" s="100"/>
      <c r="K1" s="124"/>
      <c r="L1" s="101"/>
      <c r="M1" s="102"/>
      <c r="N1" s="102"/>
      <c r="O1" s="97"/>
      <c r="P1" s="253"/>
      <c r="Q1" s="103"/>
      <c r="R1" s="103"/>
      <c r="S1" s="104"/>
    </row>
    <row r="2" spans="1:19" ht="45.75" thickBot="1" x14ac:dyDescent="0.25">
      <c r="A2" s="106"/>
      <c r="B2" s="107" t="s">
        <v>1098</v>
      </c>
      <c r="C2" s="421" t="s">
        <v>1099</v>
      </c>
      <c r="D2" s="109" t="s">
        <v>1100</v>
      </c>
      <c r="E2" s="108" t="s">
        <v>1101</v>
      </c>
      <c r="F2" s="422" t="s">
        <v>1102</v>
      </c>
      <c r="G2" s="467">
        <v>46023</v>
      </c>
      <c r="H2" s="467" t="s">
        <v>2878</v>
      </c>
      <c r="I2" s="109" t="s">
        <v>2823</v>
      </c>
      <c r="J2" s="108" t="s">
        <v>1103</v>
      </c>
      <c r="K2" s="108" t="s">
        <v>1104</v>
      </c>
      <c r="L2" s="108" t="s">
        <v>1106</v>
      </c>
      <c r="M2" s="108" t="s">
        <v>1107</v>
      </c>
      <c r="N2" s="108" t="s">
        <v>1108</v>
      </c>
      <c r="O2" s="109" t="s">
        <v>1109</v>
      </c>
      <c r="P2" s="109" t="s">
        <v>1110</v>
      </c>
      <c r="Q2" s="108" t="s">
        <v>1111</v>
      </c>
      <c r="R2" s="108" t="s">
        <v>1112</v>
      </c>
      <c r="S2" s="110" t="s">
        <v>1113</v>
      </c>
    </row>
    <row r="3" spans="1:19" ht="13.5" thickBot="1" x14ac:dyDescent="0.25">
      <c r="A3" s="468"/>
      <c r="B3" s="378" t="s">
        <v>1114</v>
      </c>
      <c r="C3" s="424"/>
      <c r="D3" s="379"/>
      <c r="E3" s="379"/>
      <c r="F3" s="380"/>
      <c r="G3" s="469"/>
      <c r="H3" s="469"/>
      <c r="I3" s="382"/>
      <c r="J3" s="382"/>
      <c r="K3" s="382"/>
      <c r="L3" s="382"/>
      <c r="M3" s="382"/>
      <c r="N3" s="382"/>
      <c r="O3" s="382"/>
      <c r="P3" s="379"/>
      <c r="Q3" s="382"/>
      <c r="R3" s="383"/>
      <c r="S3" s="384"/>
    </row>
    <row r="4" spans="1:19" x14ac:dyDescent="0.2">
      <c r="A4" s="468"/>
      <c r="B4" s="111" t="s">
        <v>2824</v>
      </c>
      <c r="C4" s="112"/>
      <c r="D4" s="113"/>
      <c r="E4" s="114"/>
      <c r="F4" s="115"/>
      <c r="G4" s="470"/>
      <c r="H4" s="470"/>
      <c r="I4" s="443"/>
      <c r="J4" s="116"/>
      <c r="K4" s="116"/>
      <c r="L4" s="117"/>
      <c r="M4" s="116"/>
      <c r="N4" s="117"/>
      <c r="O4" s="117"/>
      <c r="P4" s="254"/>
      <c r="Q4" s="116"/>
      <c r="R4" s="116"/>
      <c r="S4" s="118"/>
    </row>
    <row r="5" spans="1:19" s="471" customFormat="1" x14ac:dyDescent="0.2">
      <c r="A5" s="468"/>
      <c r="B5" s="132" t="s">
        <v>1115</v>
      </c>
      <c r="C5" s="133" t="s">
        <v>672</v>
      </c>
      <c r="D5" s="134" t="s">
        <v>5</v>
      </c>
      <c r="E5" s="135" t="s">
        <v>1116</v>
      </c>
      <c r="F5" s="427" t="s">
        <v>682</v>
      </c>
      <c r="G5" s="308">
        <v>220.24</v>
      </c>
      <c r="H5" s="308">
        <f>ROUND(ROUND(G5*4.704,2),0)</f>
        <v>1036</v>
      </c>
      <c r="I5" s="227">
        <v>5</v>
      </c>
      <c r="J5" s="137" t="s">
        <v>229</v>
      </c>
      <c r="K5" s="138">
        <v>1</v>
      </c>
      <c r="L5" s="138">
        <v>8537109199</v>
      </c>
      <c r="M5" s="137" t="s">
        <v>626</v>
      </c>
      <c r="N5" s="138">
        <v>148</v>
      </c>
      <c r="O5" s="317" t="s">
        <v>1117</v>
      </c>
      <c r="P5" s="256"/>
      <c r="Q5" s="137" t="s">
        <v>1118</v>
      </c>
      <c r="R5" s="139"/>
      <c r="S5" s="140">
        <v>800549180153</v>
      </c>
    </row>
    <row r="6" spans="1:19" s="471" customFormat="1" x14ac:dyDescent="0.2">
      <c r="A6" s="468"/>
      <c r="B6" s="132" t="s">
        <v>1119</v>
      </c>
      <c r="C6" s="133" t="s">
        <v>8</v>
      </c>
      <c r="D6" s="134" t="s">
        <v>7</v>
      </c>
      <c r="E6" s="135" t="s">
        <v>1120</v>
      </c>
      <c r="F6" s="427" t="s">
        <v>682</v>
      </c>
      <c r="G6" s="308">
        <v>132.15</v>
      </c>
      <c r="H6" s="308">
        <f t="shared" ref="H6:H68" si="0">ROUND(ROUND(G6*4.704,2),0)</f>
        <v>622</v>
      </c>
      <c r="I6" s="227">
        <v>5</v>
      </c>
      <c r="J6" s="137" t="s">
        <v>229</v>
      </c>
      <c r="K6" s="137" t="s">
        <v>3</v>
      </c>
      <c r="L6" s="138">
        <v>8537109199</v>
      </c>
      <c r="M6" s="137" t="s">
        <v>626</v>
      </c>
      <c r="N6" s="138">
        <v>7</v>
      </c>
      <c r="O6" s="317" t="s">
        <v>1121</v>
      </c>
      <c r="P6" s="256"/>
      <c r="Q6" s="137" t="s">
        <v>1118</v>
      </c>
      <c r="R6" s="139"/>
      <c r="S6" s="141">
        <v>8717332205882</v>
      </c>
    </row>
    <row r="7" spans="1:19" s="471" customFormat="1" x14ac:dyDescent="0.2">
      <c r="A7" s="468"/>
      <c r="B7" s="132" t="s">
        <v>2719</v>
      </c>
      <c r="C7" s="133" t="s">
        <v>11</v>
      </c>
      <c r="D7" s="134" t="s">
        <v>10</v>
      </c>
      <c r="E7" s="135" t="s">
        <v>1122</v>
      </c>
      <c r="F7" s="427" t="s">
        <v>682</v>
      </c>
      <c r="G7" s="308">
        <v>176.18</v>
      </c>
      <c r="H7" s="308">
        <f t="shared" si="0"/>
        <v>829</v>
      </c>
      <c r="I7" s="227">
        <v>5</v>
      </c>
      <c r="J7" s="137" t="s">
        <v>229</v>
      </c>
      <c r="K7" s="138">
        <v>1</v>
      </c>
      <c r="L7" s="138">
        <v>8537109199</v>
      </c>
      <c r="M7" s="137" t="s">
        <v>626</v>
      </c>
      <c r="N7" s="138">
        <v>98</v>
      </c>
      <c r="O7" s="317" t="s">
        <v>1123</v>
      </c>
      <c r="P7" s="256"/>
      <c r="Q7" s="137" t="s">
        <v>1118</v>
      </c>
      <c r="R7" s="139"/>
      <c r="S7" s="140">
        <v>8717332205912</v>
      </c>
    </row>
    <row r="8" spans="1:19" s="131" customFormat="1" x14ac:dyDescent="0.2">
      <c r="A8" s="468"/>
      <c r="B8" s="132" t="s">
        <v>1124</v>
      </c>
      <c r="C8" s="133" t="s">
        <v>14</v>
      </c>
      <c r="D8" s="134" t="s">
        <v>13</v>
      </c>
      <c r="E8" s="135" t="s">
        <v>1125</v>
      </c>
      <c r="F8" s="427" t="s">
        <v>682</v>
      </c>
      <c r="G8" s="308">
        <v>479.4</v>
      </c>
      <c r="H8" s="308">
        <f t="shared" si="0"/>
        <v>2255</v>
      </c>
      <c r="I8" s="227">
        <v>5</v>
      </c>
      <c r="J8" s="137" t="s">
        <v>229</v>
      </c>
      <c r="K8" s="138">
        <v>1</v>
      </c>
      <c r="L8" s="138">
        <v>8537109199</v>
      </c>
      <c r="M8" s="137" t="s">
        <v>626</v>
      </c>
      <c r="N8" s="138">
        <v>15</v>
      </c>
      <c r="O8" s="317" t="s">
        <v>1126</v>
      </c>
      <c r="P8" s="256"/>
      <c r="Q8" s="137" t="s">
        <v>1118</v>
      </c>
      <c r="R8" s="139"/>
      <c r="S8" s="140">
        <v>8717332205929</v>
      </c>
    </row>
    <row r="9" spans="1:19" s="471" customFormat="1" x14ac:dyDescent="0.2">
      <c r="A9" s="468"/>
      <c r="B9" s="132" t="s">
        <v>1127</v>
      </c>
      <c r="C9" s="133" t="s">
        <v>17</v>
      </c>
      <c r="D9" s="134" t="s">
        <v>16</v>
      </c>
      <c r="E9" s="135" t="s">
        <v>1128</v>
      </c>
      <c r="F9" s="427" t="s">
        <v>682</v>
      </c>
      <c r="G9" s="308">
        <v>264.29000000000002</v>
      </c>
      <c r="H9" s="308">
        <f t="shared" si="0"/>
        <v>1243</v>
      </c>
      <c r="I9" s="227">
        <v>5</v>
      </c>
      <c r="J9" s="137" t="s">
        <v>229</v>
      </c>
      <c r="K9" s="137" t="s">
        <v>3</v>
      </c>
      <c r="L9" s="138">
        <v>8537109199</v>
      </c>
      <c r="M9" s="137" t="s">
        <v>626</v>
      </c>
      <c r="N9" s="138">
        <v>4</v>
      </c>
      <c r="O9" s="317" t="s">
        <v>1129</v>
      </c>
      <c r="P9" s="256"/>
      <c r="Q9" s="137" t="s">
        <v>1118</v>
      </c>
      <c r="R9" s="139"/>
      <c r="S9" s="140">
        <v>8717332205936</v>
      </c>
    </row>
    <row r="10" spans="1:19" s="471" customFormat="1" x14ac:dyDescent="0.2">
      <c r="A10" s="472"/>
      <c r="B10" s="132" t="s">
        <v>1130</v>
      </c>
      <c r="C10" s="133" t="s">
        <v>20</v>
      </c>
      <c r="D10" s="134" t="s">
        <v>19</v>
      </c>
      <c r="E10" s="135" t="s">
        <v>1131</v>
      </c>
      <c r="F10" s="427" t="s">
        <v>682</v>
      </c>
      <c r="G10" s="308">
        <v>241.9</v>
      </c>
      <c r="H10" s="308">
        <f t="shared" si="0"/>
        <v>1138</v>
      </c>
      <c r="I10" s="227">
        <v>5</v>
      </c>
      <c r="J10" s="137" t="s">
        <v>229</v>
      </c>
      <c r="K10" s="138">
        <v>1</v>
      </c>
      <c r="L10" s="138">
        <v>8537109199</v>
      </c>
      <c r="M10" s="137" t="s">
        <v>626</v>
      </c>
      <c r="N10" s="138">
        <v>17</v>
      </c>
      <c r="O10" s="317" t="s">
        <v>1132</v>
      </c>
      <c r="P10" s="256"/>
      <c r="Q10" s="137" t="s">
        <v>1118</v>
      </c>
      <c r="R10" s="139"/>
      <c r="S10" s="140">
        <v>8717332205943</v>
      </c>
    </row>
    <row r="11" spans="1:19" s="471" customFormat="1" x14ac:dyDescent="0.2">
      <c r="A11" s="472"/>
      <c r="B11" s="132" t="s">
        <v>1133</v>
      </c>
      <c r="C11" s="133" t="s">
        <v>23</v>
      </c>
      <c r="D11" s="134" t="s">
        <v>22</v>
      </c>
      <c r="E11" s="135" t="s">
        <v>1134</v>
      </c>
      <c r="F11" s="427" t="s">
        <v>682</v>
      </c>
      <c r="G11" s="308">
        <v>477.6</v>
      </c>
      <c r="H11" s="308">
        <f t="shared" si="0"/>
        <v>2247</v>
      </c>
      <c r="I11" s="227">
        <v>5</v>
      </c>
      <c r="J11" s="137" t="s">
        <v>229</v>
      </c>
      <c r="K11" s="138">
        <v>1</v>
      </c>
      <c r="L11" s="138">
        <v>8537109199</v>
      </c>
      <c r="M11" s="137" t="s">
        <v>626</v>
      </c>
      <c r="N11" s="138">
        <v>52</v>
      </c>
      <c r="O11" s="317" t="s">
        <v>1135</v>
      </c>
      <c r="P11" s="256"/>
      <c r="Q11" s="137" t="s">
        <v>1118</v>
      </c>
      <c r="R11" s="139"/>
      <c r="S11" s="140">
        <v>8717332205950</v>
      </c>
    </row>
    <row r="12" spans="1:19" s="131" customFormat="1" x14ac:dyDescent="0.2">
      <c r="A12" s="468"/>
      <c r="B12" s="132" t="s">
        <v>1136</v>
      </c>
      <c r="C12" s="133" t="s">
        <v>1137</v>
      </c>
      <c r="D12" s="134" t="s">
        <v>1138</v>
      </c>
      <c r="E12" s="135" t="s">
        <v>1139</v>
      </c>
      <c r="F12" s="427" t="s">
        <v>682</v>
      </c>
      <c r="G12" s="308">
        <v>352.38</v>
      </c>
      <c r="H12" s="308">
        <f t="shared" si="0"/>
        <v>1658</v>
      </c>
      <c r="I12" s="227">
        <v>5</v>
      </c>
      <c r="J12" s="137" t="s">
        <v>229</v>
      </c>
      <c r="K12" s="138">
        <v>1</v>
      </c>
      <c r="L12" s="138">
        <v>8537109199</v>
      </c>
      <c r="M12" s="137" t="s">
        <v>626</v>
      </c>
      <c r="N12" s="138">
        <v>79</v>
      </c>
      <c r="O12" s="317" t="s">
        <v>1140</v>
      </c>
      <c r="P12" s="256"/>
      <c r="Q12" s="137" t="s">
        <v>1118</v>
      </c>
      <c r="R12" s="139"/>
      <c r="S12" s="140">
        <v>800549134231</v>
      </c>
    </row>
    <row r="13" spans="1:19" s="131" customFormat="1" x14ac:dyDescent="0.2">
      <c r="A13" s="472"/>
      <c r="B13" s="132" t="s">
        <v>1141</v>
      </c>
      <c r="C13" s="133" t="s">
        <v>26</v>
      </c>
      <c r="D13" s="134" t="s">
        <v>25</v>
      </c>
      <c r="E13" s="135" t="s">
        <v>1142</v>
      </c>
      <c r="F13" s="427" t="s">
        <v>682</v>
      </c>
      <c r="G13" s="308">
        <v>403.18</v>
      </c>
      <c r="H13" s="308">
        <f t="shared" si="0"/>
        <v>1897</v>
      </c>
      <c r="I13" s="227">
        <v>5</v>
      </c>
      <c r="J13" s="137" t="s">
        <v>229</v>
      </c>
      <c r="K13" s="137" t="s">
        <v>3</v>
      </c>
      <c r="L13" s="138">
        <v>8537109199</v>
      </c>
      <c r="M13" s="137" t="s">
        <v>626</v>
      </c>
      <c r="N13" s="138">
        <v>15</v>
      </c>
      <c r="O13" s="317" t="s">
        <v>1143</v>
      </c>
      <c r="P13" s="256"/>
      <c r="Q13" s="137" t="s">
        <v>1118</v>
      </c>
      <c r="R13" s="139"/>
      <c r="S13" s="140">
        <v>8717332205998</v>
      </c>
    </row>
    <row r="14" spans="1:19" s="131" customFormat="1" x14ac:dyDescent="0.2">
      <c r="A14" s="468"/>
      <c r="B14" s="132" t="s">
        <v>1144</v>
      </c>
      <c r="C14" s="133" t="s">
        <v>29</v>
      </c>
      <c r="D14" s="134" t="s">
        <v>28</v>
      </c>
      <c r="E14" s="135" t="s">
        <v>1145</v>
      </c>
      <c r="F14" s="427" t="s">
        <v>682</v>
      </c>
      <c r="G14" s="308">
        <v>352.38</v>
      </c>
      <c r="H14" s="308">
        <f t="shared" si="0"/>
        <v>1658</v>
      </c>
      <c r="I14" s="227">
        <v>5</v>
      </c>
      <c r="J14" s="137" t="s">
        <v>229</v>
      </c>
      <c r="K14" s="138">
        <v>1</v>
      </c>
      <c r="L14" s="138">
        <v>8537109199</v>
      </c>
      <c r="M14" s="137" t="s">
        <v>626</v>
      </c>
      <c r="N14" s="138">
        <v>37</v>
      </c>
      <c r="O14" s="317" t="s">
        <v>1123</v>
      </c>
      <c r="P14" s="256"/>
      <c r="Q14" s="137" t="s">
        <v>1118</v>
      </c>
      <c r="R14" s="139"/>
      <c r="S14" s="140">
        <v>8717332206001</v>
      </c>
    </row>
    <row r="15" spans="1:19" s="471" customFormat="1" x14ac:dyDescent="0.2">
      <c r="A15" s="468"/>
      <c r="B15" s="132" t="s">
        <v>1146</v>
      </c>
      <c r="C15" s="133" t="s">
        <v>32</v>
      </c>
      <c r="D15" s="134" t="s">
        <v>31</v>
      </c>
      <c r="E15" s="135" t="s">
        <v>1147</v>
      </c>
      <c r="F15" s="427" t="s">
        <v>682</v>
      </c>
      <c r="G15" s="308">
        <v>465.13</v>
      </c>
      <c r="H15" s="308">
        <f t="shared" si="0"/>
        <v>2188</v>
      </c>
      <c r="I15" s="227">
        <v>5</v>
      </c>
      <c r="J15" s="137" t="s">
        <v>229</v>
      </c>
      <c r="K15" s="137" t="s">
        <v>3</v>
      </c>
      <c r="L15" s="138">
        <v>8537109199</v>
      </c>
      <c r="M15" s="137" t="s">
        <v>626</v>
      </c>
      <c r="N15" s="138">
        <v>32</v>
      </c>
      <c r="O15" s="317" t="s">
        <v>1140</v>
      </c>
      <c r="P15" s="256"/>
      <c r="Q15" s="137" t="s">
        <v>1118</v>
      </c>
      <c r="R15" s="139"/>
      <c r="S15" s="141">
        <v>8717332260041</v>
      </c>
    </row>
    <row r="16" spans="1:19" s="471" customFormat="1" x14ac:dyDescent="0.2">
      <c r="A16" s="472"/>
      <c r="B16" s="132" t="s">
        <v>1148</v>
      </c>
      <c r="C16" s="133" t="s">
        <v>36</v>
      </c>
      <c r="D16" s="134" t="s">
        <v>35</v>
      </c>
      <c r="E16" s="135" t="s">
        <v>1149</v>
      </c>
      <c r="F16" s="427" t="s">
        <v>682</v>
      </c>
      <c r="G16" s="308">
        <v>514.80999999999995</v>
      </c>
      <c r="H16" s="308">
        <f t="shared" si="0"/>
        <v>2422</v>
      </c>
      <c r="I16" s="227">
        <v>5</v>
      </c>
      <c r="J16" s="137" t="s">
        <v>229</v>
      </c>
      <c r="K16" s="138">
        <v>1</v>
      </c>
      <c r="L16" s="138">
        <v>8538909999</v>
      </c>
      <c r="M16" s="137" t="s">
        <v>626</v>
      </c>
      <c r="N16" s="138">
        <v>462</v>
      </c>
      <c r="O16" s="317" t="s">
        <v>1123</v>
      </c>
      <c r="P16" s="256"/>
      <c r="Q16" s="137" t="s">
        <v>1118</v>
      </c>
      <c r="R16" s="139"/>
      <c r="S16" s="141">
        <v>8717332206018</v>
      </c>
    </row>
    <row r="17" spans="1:19" s="471" customFormat="1" x14ac:dyDescent="0.2">
      <c r="A17" s="472"/>
      <c r="B17" s="132" t="s">
        <v>1150</v>
      </c>
      <c r="C17" s="133" t="s">
        <v>39</v>
      </c>
      <c r="D17" s="134" t="s">
        <v>38</v>
      </c>
      <c r="E17" s="135" t="s">
        <v>1151</v>
      </c>
      <c r="F17" s="427" t="s">
        <v>682</v>
      </c>
      <c r="G17" s="308">
        <v>1023.43</v>
      </c>
      <c r="H17" s="308">
        <f t="shared" si="0"/>
        <v>4814</v>
      </c>
      <c r="I17" s="227">
        <v>5</v>
      </c>
      <c r="J17" s="137" t="s">
        <v>229</v>
      </c>
      <c r="K17" s="137" t="s">
        <v>3</v>
      </c>
      <c r="L17" s="138">
        <v>8538909999</v>
      </c>
      <c r="M17" s="137" t="s">
        <v>626</v>
      </c>
      <c r="N17" s="138">
        <v>27</v>
      </c>
      <c r="O17" s="317" t="s">
        <v>1152</v>
      </c>
      <c r="P17" s="256"/>
      <c r="Q17" s="137" t="s">
        <v>1118</v>
      </c>
      <c r="R17" s="139"/>
      <c r="S17" s="141">
        <v>8717332309719</v>
      </c>
    </row>
    <row r="18" spans="1:19" s="471" customFormat="1" ht="12.75" customHeight="1" x14ac:dyDescent="0.2">
      <c r="A18" s="468"/>
      <c r="B18" s="156" t="s">
        <v>1153</v>
      </c>
      <c r="C18" s="157" t="s">
        <v>41</v>
      </c>
      <c r="D18" s="158" t="s">
        <v>1027</v>
      </c>
      <c r="E18" s="135" t="s">
        <v>1154</v>
      </c>
      <c r="F18" s="427" t="s">
        <v>682</v>
      </c>
      <c r="G18" s="308">
        <v>59.75</v>
      </c>
      <c r="H18" s="308">
        <f t="shared" si="0"/>
        <v>281</v>
      </c>
      <c r="I18" s="227">
        <v>5</v>
      </c>
      <c r="J18" s="159" t="s">
        <v>229</v>
      </c>
      <c r="K18" s="159" t="s">
        <v>3</v>
      </c>
      <c r="L18" s="138">
        <v>8536901000</v>
      </c>
      <c r="M18" s="159" t="s">
        <v>626</v>
      </c>
      <c r="N18" s="138">
        <v>165</v>
      </c>
      <c r="O18" s="317" t="s">
        <v>1155</v>
      </c>
      <c r="P18" s="135"/>
      <c r="Q18" s="159" t="s">
        <v>1118</v>
      </c>
      <c r="R18" s="139"/>
      <c r="S18" s="160">
        <v>8717332206025</v>
      </c>
    </row>
    <row r="19" spans="1:19" s="471" customFormat="1" x14ac:dyDescent="0.2">
      <c r="A19" s="468"/>
      <c r="B19" s="132" t="s">
        <v>1156</v>
      </c>
      <c r="C19" s="133" t="s">
        <v>44</v>
      </c>
      <c r="D19" s="134" t="s">
        <v>43</v>
      </c>
      <c r="E19" s="135" t="s">
        <v>1157</v>
      </c>
      <c r="F19" s="427" t="s">
        <v>682</v>
      </c>
      <c r="G19" s="308">
        <v>149.77000000000001</v>
      </c>
      <c r="H19" s="308">
        <f t="shared" si="0"/>
        <v>705</v>
      </c>
      <c r="I19" s="227">
        <v>5</v>
      </c>
      <c r="J19" s="137" t="s">
        <v>229</v>
      </c>
      <c r="K19" s="138">
        <v>1</v>
      </c>
      <c r="L19" s="138">
        <v>8536901000</v>
      </c>
      <c r="M19" s="137" t="s">
        <v>626</v>
      </c>
      <c r="N19" s="138">
        <v>129</v>
      </c>
      <c r="O19" s="317" t="s">
        <v>1158</v>
      </c>
      <c r="P19" s="256"/>
      <c r="Q19" s="137" t="s">
        <v>1118</v>
      </c>
      <c r="R19" s="139"/>
      <c r="S19" s="140">
        <v>8717332206032</v>
      </c>
    </row>
    <row r="20" spans="1:19" s="471" customFormat="1" x14ac:dyDescent="0.2">
      <c r="A20" s="468"/>
      <c r="B20" s="147" t="s">
        <v>2825</v>
      </c>
      <c r="C20" s="148"/>
      <c r="D20" s="149" t="s">
        <v>1160</v>
      </c>
      <c r="E20" s="148"/>
      <c r="F20" s="150"/>
      <c r="G20" s="473"/>
      <c r="H20" s="473"/>
      <c r="I20" s="149" t="s">
        <v>1160</v>
      </c>
      <c r="J20" s="148"/>
      <c r="K20" s="148"/>
      <c r="L20" s="151"/>
      <c r="M20" s="151"/>
      <c r="N20" s="152" t="s">
        <v>1160</v>
      </c>
      <c r="O20" s="319" t="s">
        <v>1160</v>
      </c>
      <c r="P20" s="257"/>
      <c r="Q20" s="153"/>
      <c r="R20" s="154"/>
      <c r="S20" s="155"/>
    </row>
    <row r="21" spans="1:19" s="471" customFormat="1" ht="12.75" customHeight="1" x14ac:dyDescent="0.2">
      <c r="A21" s="468"/>
      <c r="B21" s="156" t="s">
        <v>1161</v>
      </c>
      <c r="C21" s="157" t="s">
        <v>963</v>
      </c>
      <c r="D21" s="158" t="s">
        <v>965</v>
      </c>
      <c r="E21" s="135" t="s">
        <v>1162</v>
      </c>
      <c r="F21" s="427" t="s">
        <v>682</v>
      </c>
      <c r="G21" s="308">
        <v>855.96</v>
      </c>
      <c r="H21" s="308">
        <f t="shared" si="0"/>
        <v>4026</v>
      </c>
      <c r="I21" s="227">
        <v>5</v>
      </c>
      <c r="J21" s="137" t="s">
        <v>229</v>
      </c>
      <c r="K21" s="138" t="s">
        <v>3</v>
      </c>
      <c r="L21" s="138">
        <v>8537109199</v>
      </c>
      <c r="M21" s="159" t="s">
        <v>625</v>
      </c>
      <c r="N21" s="138">
        <v>24</v>
      </c>
      <c r="O21" s="317">
        <v>3.1909999999999998</v>
      </c>
      <c r="P21" s="135"/>
      <c r="Q21" s="159" t="s">
        <v>1118</v>
      </c>
      <c r="R21" s="139"/>
      <c r="S21" s="160">
        <v>8717332940417</v>
      </c>
    </row>
    <row r="22" spans="1:19" s="471" customFormat="1" ht="12.75" customHeight="1" x14ac:dyDescent="0.2">
      <c r="A22" s="468"/>
      <c r="B22" s="156" t="s">
        <v>1163</v>
      </c>
      <c r="C22" s="157" t="s">
        <v>964</v>
      </c>
      <c r="D22" s="158" t="s">
        <v>966</v>
      </c>
      <c r="E22" s="135" t="s">
        <v>1164</v>
      </c>
      <c r="F22" s="427" t="s">
        <v>682</v>
      </c>
      <c r="G22" s="308">
        <v>1470.02</v>
      </c>
      <c r="H22" s="308">
        <f t="shared" si="0"/>
        <v>6915</v>
      </c>
      <c r="I22" s="227">
        <v>5</v>
      </c>
      <c r="J22" s="137" t="s">
        <v>229</v>
      </c>
      <c r="K22" s="138" t="s">
        <v>3</v>
      </c>
      <c r="L22" s="138">
        <v>8537109199</v>
      </c>
      <c r="M22" s="159" t="s">
        <v>625</v>
      </c>
      <c r="N22" s="138">
        <v>27</v>
      </c>
      <c r="O22" s="317">
        <v>3.1909999999999998</v>
      </c>
      <c r="P22" s="135"/>
      <c r="Q22" s="159" t="s">
        <v>1118</v>
      </c>
      <c r="R22" s="139"/>
      <c r="S22" s="160">
        <v>4060039031174</v>
      </c>
    </row>
    <row r="23" spans="1:19" s="471" customFormat="1" x14ac:dyDescent="0.2">
      <c r="A23" s="468"/>
      <c r="B23" s="147" t="s">
        <v>2826</v>
      </c>
      <c r="C23" s="148"/>
      <c r="D23" s="149"/>
      <c r="E23" s="148"/>
      <c r="F23" s="150"/>
      <c r="G23" s="473"/>
      <c r="H23" s="473"/>
      <c r="I23" s="149" t="s">
        <v>1160</v>
      </c>
      <c r="J23" s="148"/>
      <c r="K23" s="148"/>
      <c r="L23" s="148"/>
      <c r="M23" s="148"/>
      <c r="N23" s="151" t="s">
        <v>1160</v>
      </c>
      <c r="O23" s="319" t="s">
        <v>1160</v>
      </c>
      <c r="P23" s="299"/>
      <c r="Q23" s="153"/>
      <c r="R23" s="154"/>
      <c r="S23" s="155"/>
    </row>
    <row r="24" spans="1:19" s="471" customFormat="1" ht="12.75" customHeight="1" x14ac:dyDescent="0.2">
      <c r="A24" s="468"/>
      <c r="B24" s="132" t="s">
        <v>1168</v>
      </c>
      <c r="C24" s="133" t="s">
        <v>47</v>
      </c>
      <c r="D24" s="134" t="s">
        <v>46</v>
      </c>
      <c r="E24" s="135" t="s">
        <v>1169</v>
      </c>
      <c r="F24" s="427" t="s">
        <v>682</v>
      </c>
      <c r="G24" s="308">
        <v>524.37</v>
      </c>
      <c r="H24" s="308">
        <f t="shared" si="0"/>
        <v>2467</v>
      </c>
      <c r="I24" s="227">
        <v>5</v>
      </c>
      <c r="J24" s="137" t="s">
        <v>229</v>
      </c>
      <c r="K24" s="138">
        <v>1</v>
      </c>
      <c r="L24" s="138">
        <v>8538909999</v>
      </c>
      <c r="M24" s="137" t="s">
        <v>626</v>
      </c>
      <c r="N24" s="138">
        <v>68</v>
      </c>
      <c r="O24" s="317" t="s">
        <v>1170</v>
      </c>
      <c r="P24" s="256"/>
      <c r="Q24" s="137" t="s">
        <v>1118</v>
      </c>
      <c r="R24" s="167"/>
      <c r="S24" s="141">
        <v>8717332206131</v>
      </c>
    </row>
    <row r="25" spans="1:19" s="471" customFormat="1" ht="12.75" customHeight="1" x14ac:dyDescent="0.2">
      <c r="A25" s="468"/>
      <c r="B25" s="132" t="s">
        <v>1171</v>
      </c>
      <c r="C25" s="133" t="s">
        <v>50</v>
      </c>
      <c r="D25" s="134" t="s">
        <v>49</v>
      </c>
      <c r="E25" s="135" t="s">
        <v>1172</v>
      </c>
      <c r="F25" s="427" t="s">
        <v>682</v>
      </c>
      <c r="G25" s="308">
        <v>660.71</v>
      </c>
      <c r="H25" s="308">
        <f t="shared" si="0"/>
        <v>3108</v>
      </c>
      <c r="I25" s="227">
        <v>5</v>
      </c>
      <c r="J25" s="137" t="s">
        <v>229</v>
      </c>
      <c r="K25" s="138">
        <v>1</v>
      </c>
      <c r="L25" s="138">
        <v>8538909999</v>
      </c>
      <c r="M25" s="137" t="s">
        <v>626</v>
      </c>
      <c r="N25" s="138">
        <v>74</v>
      </c>
      <c r="O25" s="317" t="s">
        <v>1173</v>
      </c>
      <c r="P25" s="256"/>
      <c r="Q25" s="137" t="s">
        <v>1118</v>
      </c>
      <c r="R25" s="139"/>
      <c r="S25" s="141">
        <v>8717332206148</v>
      </c>
    </row>
    <row r="26" spans="1:19" s="471" customFormat="1" ht="12.75" customHeight="1" x14ac:dyDescent="0.2">
      <c r="A26" s="468"/>
      <c r="B26" s="132" t="s">
        <v>1174</v>
      </c>
      <c r="C26" s="133" t="s">
        <v>53</v>
      </c>
      <c r="D26" s="134" t="s">
        <v>52</v>
      </c>
      <c r="E26" s="135" t="s">
        <v>1175</v>
      </c>
      <c r="F26" s="427" t="s">
        <v>682</v>
      </c>
      <c r="G26" s="308">
        <v>1122.67</v>
      </c>
      <c r="H26" s="308">
        <f t="shared" si="0"/>
        <v>5281</v>
      </c>
      <c r="I26" s="227">
        <v>5</v>
      </c>
      <c r="J26" s="137" t="s">
        <v>229</v>
      </c>
      <c r="K26" s="138">
        <v>1</v>
      </c>
      <c r="L26" s="138">
        <v>8538909999</v>
      </c>
      <c r="M26" s="137" t="s">
        <v>626</v>
      </c>
      <c r="N26" s="138">
        <v>21</v>
      </c>
      <c r="O26" s="317" t="s">
        <v>1176</v>
      </c>
      <c r="P26" s="256"/>
      <c r="Q26" s="137" t="s">
        <v>1118</v>
      </c>
      <c r="R26" s="139"/>
      <c r="S26" s="141">
        <v>8717332206155</v>
      </c>
    </row>
    <row r="27" spans="1:19" s="471" customFormat="1" ht="12.75" customHeight="1" x14ac:dyDescent="0.2">
      <c r="A27" s="468"/>
      <c r="B27" s="132" t="s">
        <v>1177</v>
      </c>
      <c r="C27" s="133" t="s">
        <v>56</v>
      </c>
      <c r="D27" s="134" t="s">
        <v>55</v>
      </c>
      <c r="E27" s="135" t="s">
        <v>1178</v>
      </c>
      <c r="F27" s="427" t="s">
        <v>682</v>
      </c>
      <c r="G27" s="308">
        <v>354.28</v>
      </c>
      <c r="H27" s="308">
        <f t="shared" si="0"/>
        <v>1667</v>
      </c>
      <c r="I27" s="227">
        <v>5</v>
      </c>
      <c r="J27" s="137" t="s">
        <v>229</v>
      </c>
      <c r="K27" s="138">
        <v>1</v>
      </c>
      <c r="L27" s="138">
        <v>8538909999</v>
      </c>
      <c r="M27" s="137" t="s">
        <v>626</v>
      </c>
      <c r="N27" s="138">
        <v>54</v>
      </c>
      <c r="O27" s="317" t="s">
        <v>1179</v>
      </c>
      <c r="P27" s="256"/>
      <c r="Q27" s="137" t="s">
        <v>1118</v>
      </c>
      <c r="R27" s="139"/>
      <c r="S27" s="141">
        <v>8717332206162</v>
      </c>
    </row>
    <row r="28" spans="1:19" s="471" customFormat="1" ht="12.75" customHeight="1" x14ac:dyDescent="0.2">
      <c r="A28" s="468"/>
      <c r="B28" s="132" t="s">
        <v>1180</v>
      </c>
      <c r="C28" s="133" t="s">
        <v>1181</v>
      </c>
      <c r="D28" s="134" t="s">
        <v>1182</v>
      </c>
      <c r="E28" s="135" t="s">
        <v>1183</v>
      </c>
      <c r="F28" s="427" t="s">
        <v>682</v>
      </c>
      <c r="G28" s="308">
        <v>357.41</v>
      </c>
      <c r="H28" s="308">
        <f t="shared" si="0"/>
        <v>1681</v>
      </c>
      <c r="I28" s="227">
        <v>5</v>
      </c>
      <c r="J28" s="137" t="s">
        <v>229</v>
      </c>
      <c r="K28" s="137" t="s">
        <v>3</v>
      </c>
      <c r="L28" s="138">
        <v>3926909790</v>
      </c>
      <c r="M28" s="137" t="s">
        <v>626</v>
      </c>
      <c r="N28" s="138">
        <v>124</v>
      </c>
      <c r="O28" s="317" t="s">
        <v>1184</v>
      </c>
      <c r="P28" s="256"/>
      <c r="Q28" s="137" t="s">
        <v>1118</v>
      </c>
      <c r="R28" s="139"/>
      <c r="S28" s="141">
        <v>8717332206667</v>
      </c>
    </row>
    <row r="29" spans="1:19" s="471" customFormat="1" ht="12.75" customHeight="1" x14ac:dyDescent="0.2">
      <c r="A29" s="468"/>
      <c r="B29" s="132" t="s">
        <v>1185</v>
      </c>
      <c r="C29" s="133" t="s">
        <v>59</v>
      </c>
      <c r="D29" s="134" t="s">
        <v>58</v>
      </c>
      <c r="E29" s="135" t="s">
        <v>1186</v>
      </c>
      <c r="F29" s="427" t="s">
        <v>682</v>
      </c>
      <c r="G29" s="308">
        <v>409.57</v>
      </c>
      <c r="H29" s="308">
        <f t="shared" si="0"/>
        <v>1927</v>
      </c>
      <c r="I29" s="227">
        <v>5</v>
      </c>
      <c r="J29" s="137" t="s">
        <v>229</v>
      </c>
      <c r="K29" s="138">
        <v>1</v>
      </c>
      <c r="L29" s="138">
        <v>8538909999</v>
      </c>
      <c r="M29" s="137" t="s">
        <v>626</v>
      </c>
      <c r="N29" s="138">
        <v>64</v>
      </c>
      <c r="O29" s="317" t="s">
        <v>1187</v>
      </c>
      <c r="P29" s="256"/>
      <c r="Q29" s="137" t="s">
        <v>1118</v>
      </c>
      <c r="R29" s="139"/>
      <c r="S29" s="141">
        <v>8717332206179</v>
      </c>
    </row>
    <row r="30" spans="1:19" s="471" customFormat="1" ht="12.75" customHeight="1" x14ac:dyDescent="0.2">
      <c r="A30" s="468"/>
      <c r="B30" s="132" t="s">
        <v>1188</v>
      </c>
      <c r="C30" s="133" t="s">
        <v>62</v>
      </c>
      <c r="D30" s="134" t="s">
        <v>61</v>
      </c>
      <c r="E30" s="135" t="s">
        <v>1189</v>
      </c>
      <c r="F30" s="427" t="s">
        <v>682</v>
      </c>
      <c r="G30" s="308">
        <v>340.84</v>
      </c>
      <c r="H30" s="308">
        <f t="shared" si="0"/>
        <v>1603</v>
      </c>
      <c r="I30" s="227">
        <v>5</v>
      </c>
      <c r="J30" s="137" t="s">
        <v>229</v>
      </c>
      <c r="K30" s="137" t="s">
        <v>3</v>
      </c>
      <c r="L30" s="138">
        <v>8538909999</v>
      </c>
      <c r="M30" s="137" t="s">
        <v>626</v>
      </c>
      <c r="N30" s="138">
        <v>13</v>
      </c>
      <c r="O30" s="317" t="s">
        <v>1190</v>
      </c>
      <c r="P30" s="256"/>
      <c r="Q30" s="137" t="s">
        <v>1118</v>
      </c>
      <c r="R30" s="139"/>
      <c r="S30" s="141">
        <v>8717332206315</v>
      </c>
    </row>
    <row r="31" spans="1:19" s="471" customFormat="1" ht="12.75" customHeight="1" x14ac:dyDescent="0.2">
      <c r="A31" s="468"/>
      <c r="B31" s="132" t="s">
        <v>1191</v>
      </c>
      <c r="C31" s="133" t="s">
        <v>68</v>
      </c>
      <c r="D31" s="134" t="s">
        <v>67</v>
      </c>
      <c r="E31" s="135" t="s">
        <v>1192</v>
      </c>
      <c r="F31" s="427" t="s">
        <v>682</v>
      </c>
      <c r="G31" s="308">
        <v>178.3</v>
      </c>
      <c r="H31" s="308">
        <f t="shared" si="0"/>
        <v>839</v>
      </c>
      <c r="I31" s="227">
        <v>5</v>
      </c>
      <c r="J31" s="137" t="s">
        <v>229</v>
      </c>
      <c r="K31" s="138">
        <v>1</v>
      </c>
      <c r="L31" s="138">
        <v>3926909790</v>
      </c>
      <c r="M31" s="137" t="s">
        <v>626</v>
      </c>
      <c r="N31" s="138">
        <v>500</v>
      </c>
      <c r="O31" s="317" t="s">
        <v>1193</v>
      </c>
      <c r="P31" s="256"/>
      <c r="Q31" s="137" t="s">
        <v>1118</v>
      </c>
      <c r="R31" s="139"/>
      <c r="S31" s="140">
        <v>8717332206193</v>
      </c>
    </row>
    <row r="32" spans="1:19" s="471" customFormat="1" ht="12.75" customHeight="1" x14ac:dyDescent="0.2">
      <c r="A32" s="468"/>
      <c r="B32" s="132" t="s">
        <v>1194</v>
      </c>
      <c r="C32" s="133" t="s">
        <v>71</v>
      </c>
      <c r="D32" s="134" t="s">
        <v>70</v>
      </c>
      <c r="E32" s="135" t="s">
        <v>1195</v>
      </c>
      <c r="F32" s="427" t="s">
        <v>682</v>
      </c>
      <c r="G32" s="308">
        <v>131.09</v>
      </c>
      <c r="H32" s="308">
        <f t="shared" si="0"/>
        <v>617</v>
      </c>
      <c r="I32" s="227">
        <v>5</v>
      </c>
      <c r="J32" s="137" t="s">
        <v>229</v>
      </c>
      <c r="K32" s="138">
        <v>1</v>
      </c>
      <c r="L32" s="138">
        <v>3926909790</v>
      </c>
      <c r="M32" s="137" t="s">
        <v>626</v>
      </c>
      <c r="N32" s="138">
        <v>150</v>
      </c>
      <c r="O32" s="317" t="s">
        <v>1196</v>
      </c>
      <c r="P32" s="256"/>
      <c r="Q32" s="137" t="s">
        <v>1118</v>
      </c>
      <c r="R32" s="139"/>
      <c r="S32" s="140">
        <v>8717332206209</v>
      </c>
    </row>
    <row r="33" spans="1:19" s="471" customFormat="1" ht="12.75" customHeight="1" x14ac:dyDescent="0.2">
      <c r="A33" s="468"/>
      <c r="B33" s="132" t="s">
        <v>1197</v>
      </c>
      <c r="C33" s="133" t="s">
        <v>74</v>
      </c>
      <c r="D33" s="134" t="s">
        <v>73</v>
      </c>
      <c r="E33" s="135" t="s">
        <v>1198</v>
      </c>
      <c r="F33" s="427" t="s">
        <v>682</v>
      </c>
      <c r="G33" s="308">
        <v>104.89</v>
      </c>
      <c r="H33" s="308">
        <f t="shared" si="0"/>
        <v>493</v>
      </c>
      <c r="I33" s="227">
        <v>5</v>
      </c>
      <c r="J33" s="137" t="s">
        <v>229</v>
      </c>
      <c r="K33" s="137" t="s">
        <v>3</v>
      </c>
      <c r="L33" s="138">
        <v>3926909790</v>
      </c>
      <c r="M33" s="137" t="s">
        <v>626</v>
      </c>
      <c r="N33" s="138">
        <v>20</v>
      </c>
      <c r="O33" s="317" t="s">
        <v>1199</v>
      </c>
      <c r="P33" s="256"/>
      <c r="Q33" s="137" t="s">
        <v>1118</v>
      </c>
      <c r="R33" s="139"/>
      <c r="S33" s="140">
        <v>8717332206216</v>
      </c>
    </row>
    <row r="34" spans="1:19" s="471" customFormat="1" ht="12.75" customHeight="1" x14ac:dyDescent="0.2">
      <c r="A34" s="468"/>
      <c r="B34" s="156" t="s">
        <v>1200</v>
      </c>
      <c r="C34" s="157" t="s">
        <v>65</v>
      </c>
      <c r="D34" s="158" t="s">
        <v>64</v>
      </c>
      <c r="E34" s="135" t="s">
        <v>1201</v>
      </c>
      <c r="F34" s="427" t="s">
        <v>682</v>
      </c>
      <c r="G34" s="308">
        <v>443.13</v>
      </c>
      <c r="H34" s="308">
        <f t="shared" si="0"/>
        <v>2084</v>
      </c>
      <c r="I34" s="227">
        <v>5</v>
      </c>
      <c r="J34" s="159" t="s">
        <v>229</v>
      </c>
      <c r="K34" s="159" t="s">
        <v>3</v>
      </c>
      <c r="L34" s="138">
        <v>85189000</v>
      </c>
      <c r="M34" s="159" t="s">
        <v>666</v>
      </c>
      <c r="N34" s="159">
        <v>7</v>
      </c>
      <c r="O34" s="474" t="s">
        <v>1202</v>
      </c>
      <c r="P34" s="135"/>
      <c r="Q34" s="159" t="s">
        <v>1118</v>
      </c>
      <c r="R34" s="139"/>
      <c r="S34" s="160">
        <v>8717332875269</v>
      </c>
    </row>
    <row r="35" spans="1:19" s="471" customFormat="1" ht="12.75" customHeight="1" x14ac:dyDescent="0.2">
      <c r="A35" s="468"/>
      <c r="B35" s="132" t="s">
        <v>1203</v>
      </c>
      <c r="C35" s="133" t="s">
        <v>1204</v>
      </c>
      <c r="D35" s="134" t="s">
        <v>1205</v>
      </c>
      <c r="E35" s="135" t="s">
        <v>1206</v>
      </c>
      <c r="F35" s="427" t="s">
        <v>682</v>
      </c>
      <c r="G35" s="308">
        <v>132.15</v>
      </c>
      <c r="H35" s="308">
        <f t="shared" si="0"/>
        <v>622</v>
      </c>
      <c r="I35" s="227">
        <v>5</v>
      </c>
      <c r="J35" s="137" t="s">
        <v>229</v>
      </c>
      <c r="K35" s="137" t="s">
        <v>3</v>
      </c>
      <c r="L35" s="138">
        <v>3926909790</v>
      </c>
      <c r="M35" s="137" t="s">
        <v>626</v>
      </c>
      <c r="N35" s="138">
        <v>8</v>
      </c>
      <c r="O35" s="317" t="s">
        <v>1207</v>
      </c>
      <c r="P35" s="256"/>
      <c r="Q35" s="137" t="s">
        <v>1118</v>
      </c>
      <c r="R35" s="139"/>
      <c r="S35" s="141">
        <v>8717332206650</v>
      </c>
    </row>
    <row r="36" spans="1:19" s="471" customFormat="1" ht="12.75" customHeight="1" x14ac:dyDescent="0.2">
      <c r="A36" s="468"/>
      <c r="B36" s="132" t="s">
        <v>1208</v>
      </c>
      <c r="C36" s="133" t="s">
        <v>77</v>
      </c>
      <c r="D36" s="134" t="s">
        <v>76</v>
      </c>
      <c r="E36" s="135" t="s">
        <v>1209</v>
      </c>
      <c r="F36" s="427" t="s">
        <v>682</v>
      </c>
      <c r="G36" s="308">
        <v>140.94999999999999</v>
      </c>
      <c r="H36" s="308">
        <f t="shared" si="0"/>
        <v>663</v>
      </c>
      <c r="I36" s="227">
        <v>5</v>
      </c>
      <c r="J36" s="137" t="s">
        <v>229</v>
      </c>
      <c r="K36" s="137" t="s">
        <v>3</v>
      </c>
      <c r="L36" s="138">
        <v>7326909890</v>
      </c>
      <c r="M36" s="137" t="s">
        <v>626</v>
      </c>
      <c r="N36" s="138">
        <v>10</v>
      </c>
      <c r="O36" s="317" t="s">
        <v>1210</v>
      </c>
      <c r="P36" s="256"/>
      <c r="Q36" s="137" t="s">
        <v>1118</v>
      </c>
      <c r="R36" s="167"/>
      <c r="S36" s="141">
        <v>8717332206278</v>
      </c>
    </row>
    <row r="37" spans="1:19" s="471" customFormat="1" ht="12.75" customHeight="1" x14ac:dyDescent="0.2">
      <c r="A37" s="468"/>
      <c r="B37" s="132" t="s">
        <v>1211</v>
      </c>
      <c r="C37" s="133" t="s">
        <v>80</v>
      </c>
      <c r="D37" s="134" t="s">
        <v>79</v>
      </c>
      <c r="E37" s="135" t="s">
        <v>1212</v>
      </c>
      <c r="F37" s="427" t="s">
        <v>682</v>
      </c>
      <c r="G37" s="308">
        <v>110.12</v>
      </c>
      <c r="H37" s="308">
        <f t="shared" si="0"/>
        <v>518</v>
      </c>
      <c r="I37" s="227">
        <v>5</v>
      </c>
      <c r="J37" s="137" t="s">
        <v>229</v>
      </c>
      <c r="K37" s="137" t="s">
        <v>3</v>
      </c>
      <c r="L37" s="138">
        <v>7326909890</v>
      </c>
      <c r="M37" s="137" t="s">
        <v>626</v>
      </c>
      <c r="N37" s="138">
        <v>4</v>
      </c>
      <c r="O37" s="317" t="s">
        <v>1213</v>
      </c>
      <c r="P37" s="256"/>
      <c r="Q37" s="137" t="s">
        <v>1118</v>
      </c>
      <c r="R37" s="167"/>
      <c r="S37" s="141">
        <v>8717332206285</v>
      </c>
    </row>
    <row r="38" spans="1:19" s="471" customFormat="1" ht="12.75" customHeight="1" x14ac:dyDescent="0.2">
      <c r="A38" s="468"/>
      <c r="B38" s="132" t="s">
        <v>1214</v>
      </c>
      <c r="C38" s="133" t="s">
        <v>83</v>
      </c>
      <c r="D38" s="134" t="s">
        <v>82</v>
      </c>
      <c r="E38" s="135" t="s">
        <v>1215</v>
      </c>
      <c r="F38" s="427" t="s">
        <v>682</v>
      </c>
      <c r="G38" s="308">
        <v>96.9</v>
      </c>
      <c r="H38" s="308">
        <f t="shared" si="0"/>
        <v>456</v>
      </c>
      <c r="I38" s="227">
        <v>5</v>
      </c>
      <c r="J38" s="137" t="s">
        <v>229</v>
      </c>
      <c r="K38" s="137" t="s">
        <v>3</v>
      </c>
      <c r="L38" s="138">
        <v>3926909790</v>
      </c>
      <c r="M38" s="137" t="s">
        <v>626</v>
      </c>
      <c r="N38" s="138">
        <v>3</v>
      </c>
      <c r="O38" s="317" t="s">
        <v>1216</v>
      </c>
      <c r="P38" s="256"/>
      <c r="Q38" s="137" t="s">
        <v>1118</v>
      </c>
      <c r="R38" s="167"/>
      <c r="S38" s="141">
        <v>8717332206292</v>
      </c>
    </row>
    <row r="39" spans="1:19" s="471" customFormat="1" ht="12.75" customHeight="1" x14ac:dyDescent="0.2">
      <c r="A39" s="468"/>
      <c r="B39" s="132" t="s">
        <v>1217</v>
      </c>
      <c r="C39" s="133" t="s">
        <v>86</v>
      </c>
      <c r="D39" s="134" t="s">
        <v>85</v>
      </c>
      <c r="E39" s="135" t="s">
        <v>1218</v>
      </c>
      <c r="F39" s="427" t="s">
        <v>682</v>
      </c>
      <c r="G39" s="308">
        <v>17.62</v>
      </c>
      <c r="H39" s="308">
        <f t="shared" si="0"/>
        <v>83</v>
      </c>
      <c r="I39" s="227">
        <v>5</v>
      </c>
      <c r="J39" s="137" t="s">
        <v>229</v>
      </c>
      <c r="K39" s="138">
        <v>1</v>
      </c>
      <c r="L39" s="138">
        <v>3926909790</v>
      </c>
      <c r="M39" s="137" t="s">
        <v>626</v>
      </c>
      <c r="N39" s="138">
        <v>737</v>
      </c>
      <c r="O39" s="317" t="s">
        <v>1219</v>
      </c>
      <c r="P39" s="256"/>
      <c r="Q39" s="137" t="s">
        <v>1118</v>
      </c>
      <c r="R39" s="167"/>
      <c r="S39" s="140">
        <v>8717332206605</v>
      </c>
    </row>
    <row r="40" spans="1:19" s="471" customFormat="1" ht="12.75" customHeight="1" x14ac:dyDescent="0.2">
      <c r="A40" s="468"/>
      <c r="B40" s="132" t="s">
        <v>1220</v>
      </c>
      <c r="C40" s="133" t="s">
        <v>89</v>
      </c>
      <c r="D40" s="134" t="s">
        <v>88</v>
      </c>
      <c r="E40" s="135" t="s">
        <v>1221</v>
      </c>
      <c r="F40" s="427" t="s">
        <v>682</v>
      </c>
      <c r="G40" s="308">
        <v>88.1</v>
      </c>
      <c r="H40" s="308">
        <f t="shared" si="0"/>
        <v>414</v>
      </c>
      <c r="I40" s="227">
        <v>5</v>
      </c>
      <c r="J40" s="137" t="s">
        <v>229</v>
      </c>
      <c r="K40" s="137" t="s">
        <v>3</v>
      </c>
      <c r="L40" s="138">
        <v>7326909890</v>
      </c>
      <c r="M40" s="137" t="s">
        <v>626</v>
      </c>
      <c r="N40" s="138">
        <v>31</v>
      </c>
      <c r="O40" s="317" t="s">
        <v>1222</v>
      </c>
      <c r="P40" s="256"/>
      <c r="Q40" s="137" t="s">
        <v>1118</v>
      </c>
      <c r="R40" s="167"/>
      <c r="S40" s="140">
        <v>8717332206766</v>
      </c>
    </row>
    <row r="41" spans="1:19" s="471" customFormat="1" x14ac:dyDescent="0.2">
      <c r="A41" s="468"/>
      <c r="B41" s="147" t="s">
        <v>2827</v>
      </c>
      <c r="C41" s="148"/>
      <c r="D41" s="149"/>
      <c r="E41" s="148"/>
      <c r="F41" s="150"/>
      <c r="G41" s="473"/>
      <c r="H41" s="473"/>
      <c r="I41" s="149" t="s">
        <v>1160</v>
      </c>
      <c r="J41" s="148"/>
      <c r="K41" s="148"/>
      <c r="L41" s="148"/>
      <c r="M41" s="148"/>
      <c r="N41" s="151" t="s">
        <v>1160</v>
      </c>
      <c r="O41" s="319" t="s">
        <v>1160</v>
      </c>
      <c r="P41" s="257"/>
      <c r="Q41" s="152"/>
      <c r="R41" s="154"/>
      <c r="S41" s="155"/>
    </row>
    <row r="42" spans="1:19" s="471" customFormat="1" ht="12.75" customHeight="1" x14ac:dyDescent="0.2">
      <c r="A42" s="468"/>
      <c r="B42" s="132" t="s">
        <v>1223</v>
      </c>
      <c r="C42" s="133" t="s">
        <v>92</v>
      </c>
      <c r="D42" s="134" t="s">
        <v>91</v>
      </c>
      <c r="E42" s="135" t="s">
        <v>1224</v>
      </c>
      <c r="F42" s="427" t="s">
        <v>682</v>
      </c>
      <c r="G42" s="308">
        <v>440.48</v>
      </c>
      <c r="H42" s="308">
        <f t="shared" si="0"/>
        <v>2072</v>
      </c>
      <c r="I42" s="227">
        <v>5</v>
      </c>
      <c r="J42" s="137" t="s">
        <v>229</v>
      </c>
      <c r="K42" s="138">
        <v>1</v>
      </c>
      <c r="L42" s="138">
        <v>8529904900</v>
      </c>
      <c r="M42" s="137" t="s">
        <v>626</v>
      </c>
      <c r="N42" s="138">
        <v>64</v>
      </c>
      <c r="O42" s="317" t="s">
        <v>1225</v>
      </c>
      <c r="P42" s="256"/>
      <c r="Q42" s="137" t="s">
        <v>1118</v>
      </c>
      <c r="R42" s="139"/>
      <c r="S42" s="140">
        <v>8717332206087</v>
      </c>
    </row>
    <row r="43" spans="1:19" s="471" customFormat="1" ht="12.75" customHeight="1" x14ac:dyDescent="0.2">
      <c r="A43" s="468"/>
      <c r="B43" s="132" t="s">
        <v>1226</v>
      </c>
      <c r="C43" s="133" t="s">
        <v>95</v>
      </c>
      <c r="D43" s="134" t="s">
        <v>94</v>
      </c>
      <c r="E43" s="135" t="s">
        <v>1227</v>
      </c>
      <c r="F43" s="427" t="s">
        <v>682</v>
      </c>
      <c r="G43" s="308">
        <v>660.71</v>
      </c>
      <c r="H43" s="308">
        <f t="shared" si="0"/>
        <v>3108</v>
      </c>
      <c r="I43" s="227">
        <v>5</v>
      </c>
      <c r="J43" s="137" t="s">
        <v>229</v>
      </c>
      <c r="K43" s="138">
        <v>1</v>
      </c>
      <c r="L43" s="138">
        <v>8529904900</v>
      </c>
      <c r="M43" s="137" t="s">
        <v>626</v>
      </c>
      <c r="N43" s="138">
        <v>13</v>
      </c>
      <c r="O43" s="317" t="s">
        <v>1228</v>
      </c>
      <c r="P43" s="256"/>
      <c r="Q43" s="137" t="s">
        <v>1118</v>
      </c>
      <c r="R43" s="139"/>
      <c r="S43" s="141">
        <v>8717332206094</v>
      </c>
    </row>
    <row r="44" spans="1:19" s="471" customFormat="1" ht="12.75" customHeight="1" x14ac:dyDescent="0.2">
      <c r="A44" s="468"/>
      <c r="B44" s="132" t="s">
        <v>1229</v>
      </c>
      <c r="C44" s="133" t="s">
        <v>98</v>
      </c>
      <c r="D44" s="134" t="s">
        <v>97</v>
      </c>
      <c r="E44" s="135" t="s">
        <v>1230</v>
      </c>
      <c r="F44" s="427" t="s">
        <v>682</v>
      </c>
      <c r="G44" s="308">
        <v>1122.67</v>
      </c>
      <c r="H44" s="308">
        <f t="shared" si="0"/>
        <v>5281</v>
      </c>
      <c r="I44" s="227">
        <v>5</v>
      </c>
      <c r="J44" s="137" t="s">
        <v>229</v>
      </c>
      <c r="K44" s="137" t="s">
        <v>3</v>
      </c>
      <c r="L44" s="138">
        <v>8529904900</v>
      </c>
      <c r="M44" s="137" t="s">
        <v>626</v>
      </c>
      <c r="N44" s="138">
        <v>7</v>
      </c>
      <c r="O44" s="317" t="s">
        <v>1231</v>
      </c>
      <c r="P44" s="256"/>
      <c r="Q44" s="137" t="s">
        <v>1118</v>
      </c>
      <c r="R44" s="139"/>
      <c r="S44" s="141">
        <v>8717332206100</v>
      </c>
    </row>
    <row r="45" spans="1:19" s="471" customFormat="1" ht="12.75" customHeight="1" x14ac:dyDescent="0.2">
      <c r="A45" s="468"/>
      <c r="B45" s="132" t="s">
        <v>1232</v>
      </c>
      <c r="C45" s="133" t="s">
        <v>101</v>
      </c>
      <c r="D45" s="134" t="s">
        <v>100</v>
      </c>
      <c r="E45" s="135" t="s">
        <v>1233</v>
      </c>
      <c r="F45" s="427" t="s">
        <v>682</v>
      </c>
      <c r="G45" s="308">
        <v>486.93</v>
      </c>
      <c r="H45" s="308">
        <f t="shared" si="0"/>
        <v>2291</v>
      </c>
      <c r="I45" s="227">
        <v>5</v>
      </c>
      <c r="J45" s="137" t="s">
        <v>229</v>
      </c>
      <c r="K45" s="137" t="s">
        <v>3</v>
      </c>
      <c r="L45" s="138">
        <v>3926909790</v>
      </c>
      <c r="M45" s="137" t="s">
        <v>626</v>
      </c>
      <c r="N45" s="138">
        <v>8</v>
      </c>
      <c r="O45" s="317" t="s">
        <v>1234</v>
      </c>
      <c r="P45" s="256"/>
      <c r="Q45" s="137" t="s">
        <v>1118</v>
      </c>
      <c r="R45" s="139"/>
      <c r="S45" s="141">
        <v>8717332206117</v>
      </c>
    </row>
    <row r="46" spans="1:19" s="471" customFormat="1" ht="12.75" customHeight="1" x14ac:dyDescent="0.2">
      <c r="A46" s="468"/>
      <c r="B46" s="132" t="s">
        <v>1235</v>
      </c>
      <c r="C46" s="133" t="s">
        <v>104</v>
      </c>
      <c r="D46" s="134" t="s">
        <v>103</v>
      </c>
      <c r="E46" s="135" t="s">
        <v>1236</v>
      </c>
      <c r="F46" s="427" t="s">
        <v>682</v>
      </c>
      <c r="G46" s="308">
        <v>660.71</v>
      </c>
      <c r="H46" s="308">
        <f t="shared" si="0"/>
        <v>3108</v>
      </c>
      <c r="I46" s="227">
        <v>5</v>
      </c>
      <c r="J46" s="137" t="s">
        <v>229</v>
      </c>
      <c r="K46" s="137" t="s">
        <v>3</v>
      </c>
      <c r="L46" s="138">
        <v>3926909790</v>
      </c>
      <c r="M46" s="137" t="s">
        <v>626</v>
      </c>
      <c r="N46" s="138">
        <v>10</v>
      </c>
      <c r="O46" s="317" t="s">
        <v>1237</v>
      </c>
      <c r="P46" s="256"/>
      <c r="Q46" s="137" t="s">
        <v>1118</v>
      </c>
      <c r="R46" s="139"/>
      <c r="S46" s="141">
        <v>8717332206124</v>
      </c>
    </row>
    <row r="47" spans="1:19" s="471" customFormat="1" ht="12.75" customHeight="1" x14ac:dyDescent="0.2">
      <c r="A47" s="468"/>
      <c r="B47" s="132" t="s">
        <v>1238</v>
      </c>
      <c r="C47" s="133" t="s">
        <v>1239</v>
      </c>
      <c r="D47" s="134" t="s">
        <v>1240</v>
      </c>
      <c r="E47" s="135" t="s">
        <v>1241</v>
      </c>
      <c r="F47" s="427" t="s">
        <v>682</v>
      </c>
      <c r="G47" s="308">
        <v>293.24</v>
      </c>
      <c r="H47" s="308">
        <f t="shared" si="0"/>
        <v>1379</v>
      </c>
      <c r="I47" s="227">
        <v>5</v>
      </c>
      <c r="J47" s="137" t="s">
        <v>229</v>
      </c>
      <c r="K47" s="137" t="s">
        <v>3</v>
      </c>
      <c r="L47" s="138">
        <v>7326909890</v>
      </c>
      <c r="M47" s="137" t="s">
        <v>666</v>
      </c>
      <c r="N47" s="138">
        <v>1</v>
      </c>
      <c r="O47" s="317" t="s">
        <v>1242</v>
      </c>
      <c r="P47" s="256"/>
      <c r="Q47" s="137" t="s">
        <v>1118</v>
      </c>
      <c r="R47" s="139"/>
      <c r="S47" s="140">
        <v>8717332263493</v>
      </c>
    </row>
    <row r="48" spans="1:19" s="471" customFormat="1" ht="12.75" customHeight="1" x14ac:dyDescent="0.2">
      <c r="A48" s="468"/>
      <c r="B48" s="156" t="s">
        <v>1243</v>
      </c>
      <c r="C48" s="157" t="s">
        <v>121</v>
      </c>
      <c r="D48" s="158" t="s">
        <v>120</v>
      </c>
      <c r="E48" s="135" t="s">
        <v>1244</v>
      </c>
      <c r="F48" s="427" t="s">
        <v>682</v>
      </c>
      <c r="G48" s="308">
        <v>781.97</v>
      </c>
      <c r="H48" s="308">
        <f t="shared" si="0"/>
        <v>3678</v>
      </c>
      <c r="I48" s="227">
        <v>5</v>
      </c>
      <c r="J48" s="159" t="s">
        <v>229</v>
      </c>
      <c r="K48" s="159" t="s">
        <v>3</v>
      </c>
      <c r="L48" s="138">
        <v>8302500000</v>
      </c>
      <c r="M48" s="159" t="s">
        <v>666</v>
      </c>
      <c r="N48" s="138">
        <v>5</v>
      </c>
      <c r="O48" s="317" t="s">
        <v>1245</v>
      </c>
      <c r="P48" s="135"/>
      <c r="Q48" s="159" t="s">
        <v>1118</v>
      </c>
      <c r="R48" s="159"/>
      <c r="S48" s="160">
        <v>8717332875252</v>
      </c>
    </row>
    <row r="49" spans="1:19" s="471" customFormat="1" ht="12.75" customHeight="1" x14ac:dyDescent="0.2">
      <c r="A49" s="468"/>
      <c r="B49" s="156" t="s">
        <v>1246</v>
      </c>
      <c r="C49" s="157" t="s">
        <v>124</v>
      </c>
      <c r="D49" s="158" t="s">
        <v>123</v>
      </c>
      <c r="E49" s="135" t="s">
        <v>1247</v>
      </c>
      <c r="F49" s="427" t="s">
        <v>682</v>
      </c>
      <c r="G49" s="308">
        <v>944.48</v>
      </c>
      <c r="H49" s="308">
        <f t="shared" si="0"/>
        <v>4443</v>
      </c>
      <c r="I49" s="227" t="s">
        <v>2828</v>
      </c>
      <c r="J49" s="159" t="s">
        <v>229</v>
      </c>
      <c r="K49" s="159" t="s">
        <v>3</v>
      </c>
      <c r="L49" s="138">
        <v>8504409090</v>
      </c>
      <c r="M49" s="159" t="s">
        <v>1248</v>
      </c>
      <c r="N49" s="159">
        <v>31</v>
      </c>
      <c r="O49" s="474" t="s">
        <v>1249</v>
      </c>
      <c r="P49" s="135"/>
      <c r="Q49" s="159" t="s">
        <v>1118</v>
      </c>
      <c r="R49" s="159"/>
      <c r="S49" s="160">
        <v>8717332871018</v>
      </c>
    </row>
    <row r="50" spans="1:19" s="471" customFormat="1" ht="12.75" customHeight="1" x14ac:dyDescent="0.2">
      <c r="A50" s="468"/>
      <c r="B50" s="156" t="s">
        <v>1250</v>
      </c>
      <c r="C50" s="157" t="s">
        <v>127</v>
      </c>
      <c r="D50" s="158" t="s">
        <v>126</v>
      </c>
      <c r="E50" s="135" t="s">
        <v>1251</v>
      </c>
      <c r="F50" s="427" t="s">
        <v>682</v>
      </c>
      <c r="G50" s="308">
        <v>1312.29</v>
      </c>
      <c r="H50" s="308">
        <f t="shared" si="0"/>
        <v>6173</v>
      </c>
      <c r="I50" s="227" t="s">
        <v>2828</v>
      </c>
      <c r="J50" s="159" t="s">
        <v>229</v>
      </c>
      <c r="K50" s="159" t="s">
        <v>3</v>
      </c>
      <c r="L50" s="138">
        <v>8504409090</v>
      </c>
      <c r="M50" s="159" t="s">
        <v>1248</v>
      </c>
      <c r="N50" s="159">
        <v>23</v>
      </c>
      <c r="O50" s="474" t="s">
        <v>1249</v>
      </c>
      <c r="P50" s="135"/>
      <c r="Q50" s="159" t="s">
        <v>1118</v>
      </c>
      <c r="R50" s="159"/>
      <c r="S50" s="160">
        <v>8717332871032</v>
      </c>
    </row>
    <row r="51" spans="1:19" s="471" customFormat="1" x14ac:dyDescent="0.2">
      <c r="A51" s="468"/>
      <c r="B51" s="147" t="s">
        <v>2829</v>
      </c>
      <c r="C51" s="148"/>
      <c r="D51" s="149"/>
      <c r="E51" s="148"/>
      <c r="F51" s="150"/>
      <c r="G51" s="473"/>
      <c r="H51" s="473"/>
      <c r="I51" s="149" t="s">
        <v>1160</v>
      </c>
      <c r="J51" s="148"/>
      <c r="K51" s="148"/>
      <c r="L51" s="148"/>
      <c r="M51" s="148"/>
      <c r="N51" s="148" t="s">
        <v>1160</v>
      </c>
      <c r="O51" s="475" t="s">
        <v>1160</v>
      </c>
      <c r="P51" s="257"/>
      <c r="Q51" s="152"/>
      <c r="R51" s="154"/>
      <c r="S51" s="155"/>
    </row>
    <row r="52" spans="1:19" s="471" customFormat="1" x14ac:dyDescent="0.2">
      <c r="A52" s="468"/>
      <c r="B52" s="132" t="s">
        <v>1252</v>
      </c>
      <c r="C52" s="133" t="s">
        <v>673</v>
      </c>
      <c r="D52" s="134" t="s">
        <v>106</v>
      </c>
      <c r="E52" s="135" t="s">
        <v>1253</v>
      </c>
      <c r="F52" s="427" t="s">
        <v>682</v>
      </c>
      <c r="G52" s="308">
        <v>431.66</v>
      </c>
      <c r="H52" s="308">
        <f t="shared" si="0"/>
        <v>2031</v>
      </c>
      <c r="I52" s="227">
        <v>5</v>
      </c>
      <c r="J52" s="137" t="s">
        <v>229</v>
      </c>
      <c r="K52" s="138">
        <v>1</v>
      </c>
      <c r="L52" s="138">
        <v>8504403090</v>
      </c>
      <c r="M52" s="137" t="s">
        <v>626</v>
      </c>
      <c r="N52" s="138">
        <v>1250</v>
      </c>
      <c r="O52" s="317" t="s">
        <v>1254</v>
      </c>
      <c r="P52" s="256"/>
      <c r="Q52" s="137" t="s">
        <v>1118</v>
      </c>
      <c r="R52" s="139"/>
      <c r="S52" s="141">
        <v>8717332206582</v>
      </c>
    </row>
    <row r="53" spans="1:19" s="471" customFormat="1" x14ac:dyDescent="0.2">
      <c r="A53" s="468"/>
      <c r="B53" s="132" t="s">
        <v>1255</v>
      </c>
      <c r="C53" s="133" t="s">
        <v>109</v>
      </c>
      <c r="D53" s="134" t="s">
        <v>108</v>
      </c>
      <c r="E53" s="135" t="s">
        <v>1256</v>
      </c>
      <c r="F53" s="427" t="s">
        <v>682</v>
      </c>
      <c r="G53" s="308">
        <v>22.02</v>
      </c>
      <c r="H53" s="308">
        <f t="shared" si="0"/>
        <v>104</v>
      </c>
      <c r="I53" s="227">
        <v>5</v>
      </c>
      <c r="J53" s="137" t="s">
        <v>229</v>
      </c>
      <c r="K53" s="137" t="s">
        <v>3</v>
      </c>
      <c r="L53" s="138">
        <v>8544429090</v>
      </c>
      <c r="M53" s="137" t="s">
        <v>626</v>
      </c>
      <c r="N53" s="138">
        <v>700</v>
      </c>
      <c r="O53" s="317" t="s">
        <v>1257</v>
      </c>
      <c r="P53" s="256"/>
      <c r="Q53" s="137" t="s">
        <v>1118</v>
      </c>
      <c r="R53" s="139"/>
      <c r="S53" s="141">
        <v>8717332206520</v>
      </c>
    </row>
    <row r="54" spans="1:19" s="471" customFormat="1" x14ac:dyDescent="0.2">
      <c r="A54" s="468"/>
      <c r="B54" s="132" t="s">
        <v>1258</v>
      </c>
      <c r="C54" s="133" t="s">
        <v>112</v>
      </c>
      <c r="D54" s="134" t="s">
        <v>111</v>
      </c>
      <c r="E54" s="135" t="s">
        <v>1259</v>
      </c>
      <c r="F54" s="427" t="s">
        <v>682</v>
      </c>
      <c r="G54" s="308">
        <v>96.9</v>
      </c>
      <c r="H54" s="308">
        <f t="shared" si="0"/>
        <v>456</v>
      </c>
      <c r="I54" s="227">
        <v>5</v>
      </c>
      <c r="J54" s="137" t="s">
        <v>229</v>
      </c>
      <c r="K54" s="137" t="s">
        <v>3</v>
      </c>
      <c r="L54" s="138">
        <v>3926909790</v>
      </c>
      <c r="M54" s="137" t="s">
        <v>626</v>
      </c>
      <c r="N54" s="138">
        <v>12</v>
      </c>
      <c r="O54" s="317" t="s">
        <v>1260</v>
      </c>
      <c r="P54" s="256"/>
      <c r="Q54" s="137" t="s">
        <v>1118</v>
      </c>
      <c r="R54" s="139"/>
      <c r="S54" s="289">
        <v>8717332342655</v>
      </c>
    </row>
    <row r="55" spans="1:19" s="471" customFormat="1" x14ac:dyDescent="0.2">
      <c r="A55" s="468"/>
      <c r="B55" s="132" t="s">
        <v>1261</v>
      </c>
      <c r="C55" s="133" t="s">
        <v>115</v>
      </c>
      <c r="D55" s="134" t="s">
        <v>114</v>
      </c>
      <c r="E55" s="135" t="s">
        <v>1262</v>
      </c>
      <c r="F55" s="427" t="s">
        <v>682</v>
      </c>
      <c r="G55" s="308">
        <v>123.34</v>
      </c>
      <c r="H55" s="308">
        <f t="shared" si="0"/>
        <v>580</v>
      </c>
      <c r="I55" s="227">
        <v>5</v>
      </c>
      <c r="J55" s="137" t="s">
        <v>229</v>
      </c>
      <c r="K55" s="138">
        <v>1</v>
      </c>
      <c r="L55" s="138">
        <v>3926909790</v>
      </c>
      <c r="M55" s="137" t="s">
        <v>626</v>
      </c>
      <c r="N55" s="138">
        <v>375</v>
      </c>
      <c r="O55" s="317" t="s">
        <v>1263</v>
      </c>
      <c r="P55" s="256"/>
      <c r="Q55" s="137" t="s">
        <v>1118</v>
      </c>
      <c r="R55" s="139"/>
      <c r="S55" s="289">
        <v>8717332342679</v>
      </c>
    </row>
    <row r="56" spans="1:19" s="471" customFormat="1" x14ac:dyDescent="0.2">
      <c r="A56" s="468"/>
      <c r="B56" s="132">
        <v>705000398453</v>
      </c>
      <c r="C56" s="133" t="s">
        <v>1264</v>
      </c>
      <c r="D56" s="134" t="s">
        <v>2589</v>
      </c>
      <c r="E56" s="135" t="s">
        <v>1265</v>
      </c>
      <c r="F56" s="427" t="s">
        <v>682</v>
      </c>
      <c r="G56" s="308">
        <v>595.23</v>
      </c>
      <c r="H56" s="308">
        <f t="shared" si="0"/>
        <v>2800</v>
      </c>
      <c r="I56" s="227" t="s">
        <v>2828</v>
      </c>
      <c r="J56" s="137" t="s">
        <v>229</v>
      </c>
      <c r="K56" s="138" t="s">
        <v>3</v>
      </c>
      <c r="L56" s="138">
        <v>85044055</v>
      </c>
      <c r="M56" s="137" t="s">
        <v>1266</v>
      </c>
      <c r="N56" s="138">
        <v>23</v>
      </c>
      <c r="O56" s="317">
        <v>11</v>
      </c>
      <c r="P56" s="260"/>
      <c r="Q56" s="137" t="s">
        <v>1118</v>
      </c>
      <c r="R56" s="139"/>
      <c r="S56" s="172">
        <v>4060039146991</v>
      </c>
    </row>
    <row r="57" spans="1:19" s="471" customFormat="1" x14ac:dyDescent="0.2">
      <c r="A57" s="468"/>
      <c r="B57" s="132" t="s">
        <v>1267</v>
      </c>
      <c r="C57" s="133" t="s">
        <v>1268</v>
      </c>
      <c r="D57" s="134" t="s">
        <v>1269</v>
      </c>
      <c r="E57" s="135" t="s">
        <v>1270</v>
      </c>
      <c r="F57" s="427" t="s">
        <v>682</v>
      </c>
      <c r="G57" s="308">
        <v>1198.08</v>
      </c>
      <c r="H57" s="308">
        <f t="shared" si="0"/>
        <v>5636</v>
      </c>
      <c r="I57" s="227">
        <v>5</v>
      </c>
      <c r="J57" s="137" t="s">
        <v>229</v>
      </c>
      <c r="K57" s="137" t="s">
        <v>34</v>
      </c>
      <c r="L57" s="138">
        <v>8504900500</v>
      </c>
      <c r="M57" s="137" t="s">
        <v>1271</v>
      </c>
      <c r="N57" s="138">
        <v>20</v>
      </c>
      <c r="O57" s="317" t="s">
        <v>1272</v>
      </c>
      <c r="P57" s="357"/>
      <c r="Q57" s="137" t="s">
        <v>1273</v>
      </c>
      <c r="R57" s="167"/>
      <c r="S57" s="140">
        <v>8717332206674</v>
      </c>
    </row>
    <row r="58" spans="1:19" s="471" customFormat="1" x14ac:dyDescent="0.2">
      <c r="A58" s="468"/>
      <c r="B58" s="132" t="s">
        <v>1274</v>
      </c>
      <c r="C58" s="476" t="s">
        <v>1275</v>
      </c>
      <c r="D58" s="158" t="s">
        <v>1276</v>
      </c>
      <c r="E58" s="222" t="s">
        <v>1277</v>
      </c>
      <c r="F58" s="427" t="s">
        <v>682</v>
      </c>
      <c r="G58" s="308">
        <v>177.91</v>
      </c>
      <c r="H58" s="308">
        <f t="shared" si="0"/>
        <v>837</v>
      </c>
      <c r="I58" s="227">
        <v>5</v>
      </c>
      <c r="J58" s="223" t="s">
        <v>229</v>
      </c>
      <c r="K58" s="223" t="s">
        <v>3</v>
      </c>
      <c r="L58" s="138">
        <v>8531900000</v>
      </c>
      <c r="M58" s="223" t="s">
        <v>626</v>
      </c>
      <c r="N58" s="224">
        <v>111</v>
      </c>
      <c r="O58" s="474" t="s">
        <v>1123</v>
      </c>
      <c r="P58" s="222"/>
      <c r="Q58" s="223"/>
      <c r="R58" s="223"/>
      <c r="S58" s="140">
        <v>8717332754281</v>
      </c>
    </row>
    <row r="59" spans="1:19" s="471" customFormat="1" x14ac:dyDescent="0.2">
      <c r="A59" s="468"/>
      <c r="B59" s="147" t="s">
        <v>2830</v>
      </c>
      <c r="C59" s="148"/>
      <c r="D59" s="149"/>
      <c r="E59" s="148"/>
      <c r="F59" s="150"/>
      <c r="G59" s="473"/>
      <c r="H59" s="473"/>
      <c r="I59" s="149" t="s">
        <v>1160</v>
      </c>
      <c r="J59" s="148"/>
      <c r="K59" s="148"/>
      <c r="L59" s="148"/>
      <c r="M59" s="151"/>
      <c r="N59" s="151" t="s">
        <v>1160</v>
      </c>
      <c r="O59" s="319" t="s">
        <v>1160</v>
      </c>
      <c r="P59" s="257"/>
      <c r="Q59" s="152"/>
      <c r="R59" s="154"/>
      <c r="S59" s="155"/>
    </row>
    <row r="60" spans="1:19" s="471" customFormat="1" ht="12.75" customHeight="1" x14ac:dyDescent="0.2">
      <c r="A60" s="468"/>
      <c r="B60" s="132" t="s">
        <v>1278</v>
      </c>
      <c r="C60" s="133" t="s">
        <v>118</v>
      </c>
      <c r="D60" s="134" t="s">
        <v>117</v>
      </c>
      <c r="E60" s="135" t="s">
        <v>1279</v>
      </c>
      <c r="F60" s="427" t="s">
        <v>682</v>
      </c>
      <c r="G60" s="308">
        <v>28.63</v>
      </c>
      <c r="H60" s="308">
        <f t="shared" si="0"/>
        <v>135</v>
      </c>
      <c r="I60" s="227">
        <v>5</v>
      </c>
      <c r="J60" s="137" t="s">
        <v>229</v>
      </c>
      <c r="K60" s="138">
        <v>1</v>
      </c>
      <c r="L60" s="138">
        <v>8544429090</v>
      </c>
      <c r="M60" s="137" t="s">
        <v>626</v>
      </c>
      <c r="N60" s="138">
        <v>788</v>
      </c>
      <c r="O60" s="317" t="s">
        <v>1257</v>
      </c>
      <c r="P60" s="256"/>
      <c r="Q60" s="137" t="s">
        <v>1118</v>
      </c>
      <c r="R60" s="139"/>
      <c r="S60" s="140">
        <v>8717332206537</v>
      </c>
    </row>
    <row r="61" spans="1:19" s="471" customFormat="1" ht="12.75" customHeight="1" x14ac:dyDescent="0.2">
      <c r="A61" s="468"/>
      <c r="B61" s="156" t="s">
        <v>1280</v>
      </c>
      <c r="C61" s="157" t="s">
        <v>980</v>
      </c>
      <c r="D61" s="158" t="s">
        <v>982</v>
      </c>
      <c r="E61" s="135" t="s">
        <v>1281</v>
      </c>
      <c r="F61" s="427" t="s">
        <v>682</v>
      </c>
      <c r="G61" s="308">
        <v>74.430000000000007</v>
      </c>
      <c r="H61" s="308">
        <f t="shared" si="0"/>
        <v>350</v>
      </c>
      <c r="I61" s="227">
        <v>5</v>
      </c>
      <c r="J61" s="137" t="s">
        <v>229</v>
      </c>
      <c r="K61" s="138" t="s">
        <v>3</v>
      </c>
      <c r="L61" s="138">
        <v>8544429090</v>
      </c>
      <c r="M61" s="159" t="s">
        <v>625</v>
      </c>
      <c r="N61" s="138">
        <v>13</v>
      </c>
      <c r="O61" s="317">
        <v>0.64200000000000002</v>
      </c>
      <c r="P61" s="135"/>
      <c r="Q61" s="159" t="s">
        <v>1118</v>
      </c>
      <c r="R61" s="139"/>
      <c r="S61" s="160">
        <v>4060039022608</v>
      </c>
    </row>
    <row r="62" spans="1:19" s="471" customFormat="1" ht="12.75" customHeight="1" x14ac:dyDescent="0.2">
      <c r="A62" s="468"/>
      <c r="B62" s="156" t="s">
        <v>1282</v>
      </c>
      <c r="C62" s="157" t="s">
        <v>981</v>
      </c>
      <c r="D62" s="158" t="s">
        <v>983</v>
      </c>
      <c r="E62" s="135" t="s">
        <v>1283</v>
      </c>
      <c r="F62" s="427" t="s">
        <v>682</v>
      </c>
      <c r="G62" s="308">
        <v>44.66</v>
      </c>
      <c r="H62" s="308">
        <f t="shared" si="0"/>
        <v>210</v>
      </c>
      <c r="I62" s="227">
        <v>5</v>
      </c>
      <c r="J62" s="137" t="s">
        <v>229</v>
      </c>
      <c r="K62" s="138" t="s">
        <v>3</v>
      </c>
      <c r="L62" s="138">
        <v>8544429090</v>
      </c>
      <c r="M62" s="159" t="s">
        <v>625</v>
      </c>
      <c r="N62" s="138">
        <v>25</v>
      </c>
      <c r="O62" s="317">
        <v>0.25800000000000001</v>
      </c>
      <c r="P62" s="135"/>
      <c r="Q62" s="159" t="s">
        <v>1118</v>
      </c>
      <c r="R62" s="139"/>
      <c r="S62" s="160">
        <v>4060039022615</v>
      </c>
    </row>
    <row r="63" spans="1:19" s="471" customFormat="1" x14ac:dyDescent="0.2">
      <c r="A63" s="468"/>
      <c r="B63" s="147" t="s">
        <v>2831</v>
      </c>
      <c r="C63" s="148"/>
      <c r="D63" s="149"/>
      <c r="E63" s="148"/>
      <c r="F63" s="150"/>
      <c r="G63" s="473"/>
      <c r="H63" s="473"/>
      <c r="I63" s="149" t="s">
        <v>1160</v>
      </c>
      <c r="J63" s="148"/>
      <c r="K63" s="148"/>
      <c r="L63" s="148"/>
      <c r="M63" s="151"/>
      <c r="N63" s="151" t="s">
        <v>1160</v>
      </c>
      <c r="O63" s="151"/>
      <c r="P63" s="257"/>
      <c r="Q63" s="152"/>
      <c r="R63" s="154"/>
      <c r="S63" s="155"/>
    </row>
    <row r="64" spans="1:19" s="471" customFormat="1" x14ac:dyDescent="0.2">
      <c r="A64" s="468"/>
      <c r="B64" s="132" t="s">
        <v>1217</v>
      </c>
      <c r="C64" s="133" t="s">
        <v>86</v>
      </c>
      <c r="D64" s="134" t="s">
        <v>85</v>
      </c>
      <c r="E64" s="135" t="s">
        <v>1218</v>
      </c>
      <c r="F64" s="427" t="s">
        <v>682</v>
      </c>
      <c r="G64" s="308">
        <v>17.62</v>
      </c>
      <c r="H64" s="308">
        <f t="shared" si="0"/>
        <v>83</v>
      </c>
      <c r="I64" s="227" t="s">
        <v>2832</v>
      </c>
      <c r="J64" s="138" t="s">
        <v>229</v>
      </c>
      <c r="K64" s="138">
        <v>1</v>
      </c>
      <c r="L64" s="138">
        <v>3926909790</v>
      </c>
      <c r="M64" s="137" t="s">
        <v>626</v>
      </c>
      <c r="N64" s="138">
        <v>737</v>
      </c>
      <c r="O64" s="138" t="s">
        <v>1219</v>
      </c>
      <c r="P64" s="256"/>
      <c r="Q64" s="137" t="s">
        <v>1118</v>
      </c>
      <c r="R64" s="139"/>
      <c r="S64" s="140">
        <v>8717332206605</v>
      </c>
    </row>
    <row r="65" spans="1:19" s="471" customFormat="1" x14ac:dyDescent="0.2">
      <c r="A65" s="468"/>
      <c r="B65" s="132" t="s">
        <v>1311</v>
      </c>
      <c r="C65" s="133" t="s">
        <v>1312</v>
      </c>
      <c r="D65" s="134" t="s">
        <v>1313</v>
      </c>
      <c r="E65" s="156" t="s">
        <v>1314</v>
      </c>
      <c r="F65" s="427" t="s">
        <v>682</v>
      </c>
      <c r="G65" s="308">
        <v>120.23</v>
      </c>
      <c r="H65" s="308">
        <f t="shared" si="0"/>
        <v>566</v>
      </c>
      <c r="I65" s="227" t="s">
        <v>2832</v>
      </c>
      <c r="J65" s="138" t="s">
        <v>229</v>
      </c>
      <c r="K65" s="137" t="s">
        <v>3</v>
      </c>
      <c r="L65" s="138">
        <v>8531900000</v>
      </c>
      <c r="M65" s="137" t="s">
        <v>666</v>
      </c>
      <c r="N65" s="138">
        <v>5</v>
      </c>
      <c r="O65" s="138" t="s">
        <v>1315</v>
      </c>
      <c r="P65" s="357"/>
      <c r="Q65" s="137" t="s">
        <v>1118</v>
      </c>
      <c r="R65" s="167"/>
      <c r="S65" s="140">
        <v>8717332212309</v>
      </c>
    </row>
    <row r="66" spans="1:19" s="471" customFormat="1" x14ac:dyDescent="0.2">
      <c r="A66" s="472"/>
      <c r="B66" s="477"/>
      <c r="C66" s="132" t="s">
        <v>2720</v>
      </c>
      <c r="D66" s="134" t="s">
        <v>2721</v>
      </c>
      <c r="E66" s="156" t="s">
        <v>2722</v>
      </c>
      <c r="F66" s="356" t="s">
        <v>682</v>
      </c>
      <c r="G66" s="308">
        <v>59.8</v>
      </c>
      <c r="H66" s="308">
        <f t="shared" si="0"/>
        <v>281</v>
      </c>
      <c r="I66" s="358" t="s">
        <v>2832</v>
      </c>
      <c r="J66" s="204" t="s">
        <v>229</v>
      </c>
      <c r="K66" s="204" t="s">
        <v>3</v>
      </c>
      <c r="L66" s="181">
        <v>85334010</v>
      </c>
      <c r="M66" s="171" t="s">
        <v>2723</v>
      </c>
      <c r="N66" s="181"/>
      <c r="O66" s="181" t="s">
        <v>1340</v>
      </c>
      <c r="P66" s="357"/>
      <c r="Q66" s="171" t="s">
        <v>1342</v>
      </c>
      <c r="R66" s="358"/>
      <c r="S66" s="140">
        <v>4060039122308</v>
      </c>
    </row>
    <row r="67" spans="1:19" s="471" customFormat="1" x14ac:dyDescent="0.2">
      <c r="A67" s="468"/>
      <c r="B67" s="147" t="s">
        <v>2833</v>
      </c>
      <c r="C67" s="148"/>
      <c r="D67" s="149"/>
      <c r="E67" s="148"/>
      <c r="F67" s="150"/>
      <c r="G67" s="473"/>
      <c r="H67" s="473"/>
      <c r="I67" s="149" t="s">
        <v>1160</v>
      </c>
      <c r="J67" s="148"/>
      <c r="K67" s="148"/>
      <c r="L67" s="148"/>
      <c r="M67" s="151"/>
      <c r="N67" s="151" t="s">
        <v>1160</v>
      </c>
      <c r="O67" s="151" t="s">
        <v>1160</v>
      </c>
      <c r="P67" s="257"/>
      <c r="Q67" s="152"/>
      <c r="R67" s="154"/>
      <c r="S67" s="155"/>
    </row>
    <row r="68" spans="1:19" s="471" customFormat="1" x14ac:dyDescent="0.2">
      <c r="A68" s="468"/>
      <c r="B68" s="178" t="s">
        <v>1317</v>
      </c>
      <c r="C68" s="157" t="s">
        <v>978</v>
      </c>
      <c r="D68" s="158" t="s">
        <v>977</v>
      </c>
      <c r="E68" s="135" t="s">
        <v>1318</v>
      </c>
      <c r="F68" s="427" t="s">
        <v>682</v>
      </c>
      <c r="G68" s="308">
        <v>1507.23</v>
      </c>
      <c r="H68" s="308">
        <f t="shared" si="0"/>
        <v>7090</v>
      </c>
      <c r="I68" s="227" t="s">
        <v>2832</v>
      </c>
      <c r="J68" s="137" t="s">
        <v>229</v>
      </c>
      <c r="K68" s="138" t="s">
        <v>3</v>
      </c>
      <c r="L68" s="138">
        <v>8537109199</v>
      </c>
      <c r="M68" s="159" t="s">
        <v>625</v>
      </c>
      <c r="N68" s="179">
        <v>22</v>
      </c>
      <c r="O68" s="180">
        <v>3.121</v>
      </c>
      <c r="P68" s="135"/>
      <c r="Q68" s="159" t="s">
        <v>1118</v>
      </c>
      <c r="R68" s="139"/>
      <c r="S68" s="160">
        <v>8717332940431</v>
      </c>
    </row>
    <row r="69" spans="1:19" s="471" customFormat="1" x14ac:dyDescent="0.2">
      <c r="A69" s="468"/>
      <c r="B69" s="147" t="s">
        <v>2834</v>
      </c>
      <c r="C69" s="148"/>
      <c r="D69" s="149"/>
      <c r="E69" s="148"/>
      <c r="F69" s="150"/>
      <c r="G69" s="473"/>
      <c r="H69" s="473"/>
      <c r="I69" s="149" t="s">
        <v>1160</v>
      </c>
      <c r="J69" s="148"/>
      <c r="K69" s="148"/>
      <c r="L69" s="148"/>
      <c r="M69" s="151"/>
      <c r="N69" s="151" t="s">
        <v>1160</v>
      </c>
      <c r="O69" s="151" t="s">
        <v>1160</v>
      </c>
      <c r="P69" s="257"/>
      <c r="Q69" s="152"/>
      <c r="R69" s="154"/>
      <c r="S69" s="155"/>
    </row>
    <row r="70" spans="1:19" s="471" customFormat="1" ht="12.75" customHeight="1" x14ac:dyDescent="0.2">
      <c r="A70" s="468"/>
      <c r="B70" s="156" t="s">
        <v>1320</v>
      </c>
      <c r="C70" s="157" t="s">
        <v>1321</v>
      </c>
      <c r="D70" s="158" t="s">
        <v>1322</v>
      </c>
      <c r="E70" s="135" t="s">
        <v>1323</v>
      </c>
      <c r="F70" s="427" t="s">
        <v>682</v>
      </c>
      <c r="G70" s="308">
        <v>855.96</v>
      </c>
      <c r="H70" s="308">
        <f t="shared" ref="H70:H133" si="1">ROUND(ROUND(G70*4.704,2),0)</f>
        <v>4026</v>
      </c>
      <c r="I70" s="227" t="s">
        <v>2832</v>
      </c>
      <c r="J70" s="137" t="s">
        <v>229</v>
      </c>
      <c r="K70" s="138" t="s">
        <v>3</v>
      </c>
      <c r="L70" s="138">
        <v>8537109199</v>
      </c>
      <c r="M70" s="159" t="s">
        <v>625</v>
      </c>
      <c r="N70" s="444">
        <v>28</v>
      </c>
      <c r="O70" s="444">
        <v>3.1909999999999998</v>
      </c>
      <c r="P70" s="135"/>
      <c r="Q70" s="159" t="s">
        <v>1118</v>
      </c>
      <c r="R70" s="139"/>
      <c r="S70" s="478">
        <v>8717332940424</v>
      </c>
    </row>
    <row r="71" spans="1:19" s="471" customFormat="1" ht="12.75" customHeight="1" x14ac:dyDescent="0.2">
      <c r="A71" s="468"/>
      <c r="B71" s="156" t="s">
        <v>1324</v>
      </c>
      <c r="C71" s="157" t="s">
        <v>1325</v>
      </c>
      <c r="D71" s="158" t="s">
        <v>1326</v>
      </c>
      <c r="E71" s="135" t="s">
        <v>1327</v>
      </c>
      <c r="F71" s="427" t="s">
        <v>682</v>
      </c>
      <c r="G71" s="308">
        <v>1470.02</v>
      </c>
      <c r="H71" s="308">
        <f t="shared" si="1"/>
        <v>6915</v>
      </c>
      <c r="I71" s="227" t="s">
        <v>2832</v>
      </c>
      <c r="J71" s="137" t="s">
        <v>229</v>
      </c>
      <c r="K71" s="138" t="s">
        <v>3</v>
      </c>
      <c r="L71" s="138">
        <v>8537109199</v>
      </c>
      <c r="M71" s="159" t="s">
        <v>625</v>
      </c>
      <c r="N71" s="444">
        <v>18</v>
      </c>
      <c r="O71" s="444">
        <v>3.1909999999999998</v>
      </c>
      <c r="P71" s="135"/>
      <c r="Q71" s="159" t="s">
        <v>1118</v>
      </c>
      <c r="R71" s="139"/>
      <c r="S71" s="160">
        <v>4060039031181</v>
      </c>
    </row>
    <row r="72" spans="1:19" s="529" customFormat="1" ht="12.75" customHeight="1" x14ac:dyDescent="0.2">
      <c r="A72" s="527"/>
      <c r="B72" s="364" t="s">
        <v>1328</v>
      </c>
      <c r="C72" s="365" t="s">
        <v>955</v>
      </c>
      <c r="D72" s="366" t="s">
        <v>959</v>
      </c>
      <c r="E72" s="367" t="s">
        <v>1329</v>
      </c>
      <c r="F72" s="439" t="s">
        <v>682</v>
      </c>
      <c r="G72" s="440">
        <v>1791.32</v>
      </c>
      <c r="H72" s="440">
        <f>ROUND(ROUND(G72*4.704*1.05,2),0)</f>
        <v>8848</v>
      </c>
      <c r="I72" s="528" t="s">
        <v>2832</v>
      </c>
      <c r="J72" s="413" t="s">
        <v>229</v>
      </c>
      <c r="K72" s="403" t="s">
        <v>3</v>
      </c>
      <c r="L72" s="403">
        <v>8537109199</v>
      </c>
      <c r="M72" s="404" t="s">
        <v>625</v>
      </c>
      <c r="N72" s="405">
        <v>0</v>
      </c>
      <c r="O72" s="405">
        <v>19.7</v>
      </c>
      <c r="P72" s="367"/>
      <c r="Q72" s="404" t="s">
        <v>1118</v>
      </c>
      <c r="R72" s="406"/>
      <c r="S72" s="407">
        <v>4060039107411</v>
      </c>
    </row>
    <row r="73" spans="1:19" s="529" customFormat="1" ht="12.75" customHeight="1" x14ac:dyDescent="0.2">
      <c r="A73" s="527"/>
      <c r="B73" s="364" t="s">
        <v>1330</v>
      </c>
      <c r="C73" s="365" t="s">
        <v>956</v>
      </c>
      <c r="D73" s="366" t="s">
        <v>960</v>
      </c>
      <c r="E73" s="367" t="s">
        <v>1331</v>
      </c>
      <c r="F73" s="439" t="s">
        <v>682</v>
      </c>
      <c r="G73" s="440">
        <v>1926</v>
      </c>
      <c r="H73" s="440">
        <f>ROUND(ROUND(G73*4.704*1.05,2),0)</f>
        <v>9513</v>
      </c>
      <c r="I73" s="528" t="s">
        <v>2832</v>
      </c>
      <c r="J73" s="413" t="s">
        <v>229</v>
      </c>
      <c r="K73" s="403" t="s">
        <v>3</v>
      </c>
      <c r="L73" s="403">
        <v>8537109199</v>
      </c>
      <c r="M73" s="404" t="s">
        <v>625</v>
      </c>
      <c r="N73" s="405">
        <v>5</v>
      </c>
      <c r="O73" s="405">
        <v>22.8</v>
      </c>
      <c r="P73" s="367"/>
      <c r="Q73" s="404" t="s">
        <v>1118</v>
      </c>
      <c r="R73" s="406"/>
      <c r="S73" s="407">
        <v>4060039107428</v>
      </c>
    </row>
    <row r="74" spans="1:19" s="529" customFormat="1" ht="12.75" customHeight="1" x14ac:dyDescent="0.2">
      <c r="A74" s="527"/>
      <c r="B74" s="364" t="s">
        <v>1332</v>
      </c>
      <c r="C74" s="365" t="s">
        <v>957</v>
      </c>
      <c r="D74" s="366" t="s">
        <v>961</v>
      </c>
      <c r="E74" s="367" t="s">
        <v>1333</v>
      </c>
      <c r="F74" s="439" t="s">
        <v>682</v>
      </c>
      <c r="G74" s="440">
        <v>2350.21</v>
      </c>
      <c r="H74" s="440">
        <f>ROUND(ROUND(G74*4.704*1.05,2),0)</f>
        <v>11608</v>
      </c>
      <c r="I74" s="528" t="s">
        <v>2832</v>
      </c>
      <c r="J74" s="413" t="s">
        <v>229</v>
      </c>
      <c r="K74" s="403" t="s">
        <v>3</v>
      </c>
      <c r="L74" s="403">
        <v>8537109199</v>
      </c>
      <c r="M74" s="404" t="s">
        <v>625</v>
      </c>
      <c r="N74" s="405">
        <v>0</v>
      </c>
      <c r="O74" s="405">
        <v>19.7</v>
      </c>
      <c r="P74" s="367"/>
      <c r="Q74" s="404" t="s">
        <v>1118</v>
      </c>
      <c r="R74" s="406"/>
      <c r="S74" s="407">
        <v>4090039107435</v>
      </c>
    </row>
    <row r="75" spans="1:19" s="529" customFormat="1" ht="12.75" customHeight="1" x14ac:dyDescent="0.2">
      <c r="A75" s="527"/>
      <c r="B75" s="364" t="s">
        <v>1334</v>
      </c>
      <c r="C75" s="365" t="s">
        <v>958</v>
      </c>
      <c r="D75" s="366" t="s">
        <v>962</v>
      </c>
      <c r="E75" s="367" t="s">
        <v>1335</v>
      </c>
      <c r="F75" s="439" t="s">
        <v>682</v>
      </c>
      <c r="G75" s="440">
        <v>2478.98</v>
      </c>
      <c r="H75" s="440">
        <f>ROUND(ROUND(G75*4.704*1.05,2),0)</f>
        <v>12244</v>
      </c>
      <c r="I75" s="528" t="s">
        <v>2832</v>
      </c>
      <c r="J75" s="413" t="s">
        <v>229</v>
      </c>
      <c r="K75" s="403" t="s">
        <v>3</v>
      </c>
      <c r="L75" s="403">
        <v>8537109199</v>
      </c>
      <c r="M75" s="404" t="s">
        <v>625</v>
      </c>
      <c r="N75" s="405">
        <v>2</v>
      </c>
      <c r="O75" s="405">
        <v>22.8</v>
      </c>
      <c r="P75" s="367"/>
      <c r="Q75" s="404" t="s">
        <v>1118</v>
      </c>
      <c r="R75" s="406"/>
      <c r="S75" s="407">
        <v>4060039107442</v>
      </c>
    </row>
    <row r="76" spans="1:19" s="471" customFormat="1" x14ac:dyDescent="0.2">
      <c r="A76" s="468"/>
      <c r="B76" s="147" t="s">
        <v>1284</v>
      </c>
      <c r="C76" s="148"/>
      <c r="D76" s="149"/>
      <c r="E76" s="148"/>
      <c r="F76" s="150"/>
      <c r="G76" s="473"/>
      <c r="H76" s="473"/>
      <c r="I76" s="149" t="s">
        <v>1160</v>
      </c>
      <c r="J76" s="148"/>
      <c r="K76" s="148"/>
      <c r="L76" s="148"/>
      <c r="M76" s="151"/>
      <c r="N76" s="151" t="s">
        <v>1160</v>
      </c>
      <c r="O76" s="319" t="s">
        <v>1160</v>
      </c>
      <c r="P76" s="257"/>
      <c r="Q76" s="152"/>
      <c r="R76" s="154"/>
      <c r="S76" s="155"/>
    </row>
    <row r="77" spans="1:19" s="471" customFormat="1" ht="12.75" customHeight="1" x14ac:dyDescent="0.2">
      <c r="A77" s="468"/>
      <c r="B77" s="132" t="s">
        <v>1285</v>
      </c>
      <c r="C77" s="133" t="s">
        <v>1286</v>
      </c>
      <c r="D77" s="134" t="s">
        <v>1287</v>
      </c>
      <c r="E77" s="135" t="s">
        <v>1288</v>
      </c>
      <c r="F77" s="427" t="s">
        <v>682</v>
      </c>
      <c r="G77" s="308">
        <v>589.39</v>
      </c>
      <c r="H77" s="308">
        <f t="shared" si="1"/>
        <v>2772</v>
      </c>
      <c r="I77" s="227" t="s">
        <v>2832</v>
      </c>
      <c r="J77" s="137" t="s">
        <v>229</v>
      </c>
      <c r="K77" s="137" t="s">
        <v>3</v>
      </c>
      <c r="L77" s="138">
        <v>8537109199</v>
      </c>
      <c r="M77" s="137" t="s">
        <v>666</v>
      </c>
      <c r="N77" s="138">
        <v>3</v>
      </c>
      <c r="O77" s="317" t="s">
        <v>1289</v>
      </c>
      <c r="P77" s="158"/>
      <c r="Q77" s="137" t="s">
        <v>1118</v>
      </c>
      <c r="R77" s="209" t="s">
        <v>2642</v>
      </c>
      <c r="S77" s="141">
        <v>8717332004584</v>
      </c>
    </row>
    <row r="78" spans="1:19" s="471" customFormat="1" x14ac:dyDescent="0.2">
      <c r="A78" s="468"/>
      <c r="B78" s="132">
        <v>8717332915347</v>
      </c>
      <c r="C78" s="133" t="s">
        <v>1290</v>
      </c>
      <c r="D78" s="134" t="s">
        <v>1291</v>
      </c>
      <c r="E78" s="135" t="s">
        <v>1292</v>
      </c>
      <c r="F78" s="427" t="s">
        <v>682</v>
      </c>
      <c r="G78" s="308">
        <v>360.34</v>
      </c>
      <c r="H78" s="308">
        <f t="shared" si="1"/>
        <v>1695</v>
      </c>
      <c r="I78" s="227" t="s">
        <v>2832</v>
      </c>
      <c r="J78" s="137" t="s">
        <v>229</v>
      </c>
      <c r="K78" s="137" t="s">
        <v>3</v>
      </c>
      <c r="L78" s="138">
        <v>8538909189</v>
      </c>
      <c r="M78" s="137" t="s">
        <v>666</v>
      </c>
      <c r="N78" s="138">
        <v>11</v>
      </c>
      <c r="O78" s="317" t="s">
        <v>1294</v>
      </c>
      <c r="P78" s="158"/>
      <c r="Q78" s="137" t="s">
        <v>1118</v>
      </c>
      <c r="R78" s="209"/>
      <c r="S78" s="141">
        <v>8717332915347</v>
      </c>
    </row>
    <row r="79" spans="1:19" s="471" customFormat="1" ht="12.75" customHeight="1" x14ac:dyDescent="0.2">
      <c r="A79" s="468"/>
      <c r="B79" s="132" t="s">
        <v>1295</v>
      </c>
      <c r="C79" s="133" t="s">
        <v>1296</v>
      </c>
      <c r="D79" s="134" t="s">
        <v>1297</v>
      </c>
      <c r="E79" s="135" t="s">
        <v>1298</v>
      </c>
      <c r="F79" s="427" t="s">
        <v>682</v>
      </c>
      <c r="G79" s="308">
        <v>88.95</v>
      </c>
      <c r="H79" s="308">
        <f t="shared" si="1"/>
        <v>418</v>
      </c>
      <c r="I79" s="227" t="s">
        <v>2832</v>
      </c>
      <c r="J79" s="137" t="s">
        <v>229</v>
      </c>
      <c r="K79" s="137" t="s">
        <v>229</v>
      </c>
      <c r="L79" s="138">
        <v>3919908099</v>
      </c>
      <c r="M79" s="137" t="s">
        <v>666</v>
      </c>
      <c r="N79" s="138">
        <v>2</v>
      </c>
      <c r="O79" s="317" t="s">
        <v>1299</v>
      </c>
      <c r="P79" s="158"/>
      <c r="Q79" s="137" t="s">
        <v>1118</v>
      </c>
      <c r="R79" s="209"/>
      <c r="S79" s="141">
        <v>8717332019816</v>
      </c>
    </row>
    <row r="80" spans="1:19" s="471" customFormat="1" ht="12.75" customHeight="1" x14ac:dyDescent="0.2">
      <c r="A80" s="468"/>
      <c r="B80" s="132">
        <v>8531901000</v>
      </c>
      <c r="C80" s="133" t="s">
        <v>1300</v>
      </c>
      <c r="D80" s="134" t="s">
        <v>1301</v>
      </c>
      <c r="E80" s="135" t="s">
        <v>1302</v>
      </c>
      <c r="F80" s="427" t="s">
        <v>682</v>
      </c>
      <c r="G80" s="308">
        <v>360.34</v>
      </c>
      <c r="H80" s="308">
        <f t="shared" si="1"/>
        <v>1695</v>
      </c>
      <c r="I80" s="227" t="s">
        <v>2832</v>
      </c>
      <c r="J80" s="137" t="s">
        <v>229</v>
      </c>
      <c r="K80" s="137" t="s">
        <v>229</v>
      </c>
      <c r="L80" s="138">
        <v>8531209590</v>
      </c>
      <c r="M80" s="137" t="s">
        <v>626</v>
      </c>
      <c r="N80" s="138">
        <v>9</v>
      </c>
      <c r="O80" s="317" t="s">
        <v>1303</v>
      </c>
      <c r="P80" s="158"/>
      <c r="Q80" s="137" t="s">
        <v>1118</v>
      </c>
      <c r="R80" s="209"/>
      <c r="S80" s="141">
        <v>8717332915330</v>
      </c>
    </row>
    <row r="81" spans="1:19" s="471" customFormat="1" ht="12.75" customHeight="1" x14ac:dyDescent="0.2">
      <c r="A81" s="468"/>
      <c r="B81" s="132" t="s">
        <v>1304</v>
      </c>
      <c r="C81" s="133" t="s">
        <v>1305</v>
      </c>
      <c r="D81" s="134" t="s">
        <v>1306</v>
      </c>
      <c r="E81" s="135" t="s">
        <v>1307</v>
      </c>
      <c r="F81" s="427" t="s">
        <v>682</v>
      </c>
      <c r="G81" s="308">
        <v>47.9</v>
      </c>
      <c r="H81" s="308">
        <f t="shared" si="1"/>
        <v>225</v>
      </c>
      <c r="I81" s="227" t="s">
        <v>2832</v>
      </c>
      <c r="J81" s="137" t="s">
        <v>229</v>
      </c>
      <c r="K81" s="137" t="s">
        <v>229</v>
      </c>
      <c r="L81" s="138">
        <v>3919908099</v>
      </c>
      <c r="M81" s="137" t="s">
        <v>666</v>
      </c>
      <c r="N81" s="138">
        <v>10</v>
      </c>
      <c r="O81" s="317" t="s">
        <v>1308</v>
      </c>
      <c r="P81" s="256"/>
      <c r="Q81" s="137" t="s">
        <v>600</v>
      </c>
      <c r="R81" s="139"/>
      <c r="S81" s="140" t="s">
        <v>1160</v>
      </c>
    </row>
    <row r="82" spans="1:19" s="471" customFormat="1" x14ac:dyDescent="0.2">
      <c r="A82" s="468"/>
      <c r="B82" s="147" t="s">
        <v>2835</v>
      </c>
      <c r="C82" s="148"/>
      <c r="D82" s="149"/>
      <c r="E82" s="148"/>
      <c r="F82" s="150"/>
      <c r="G82" s="473"/>
      <c r="H82" s="473"/>
      <c r="I82" s="149" t="s">
        <v>1160</v>
      </c>
      <c r="J82" s="148"/>
      <c r="K82" s="148"/>
      <c r="L82" s="148"/>
      <c r="M82" s="151"/>
      <c r="N82" s="151" t="s">
        <v>1160</v>
      </c>
      <c r="O82" s="151"/>
      <c r="P82" s="257"/>
      <c r="Q82" s="152"/>
      <c r="R82" s="154"/>
      <c r="S82" s="155"/>
    </row>
    <row r="83" spans="1:19" s="471" customFormat="1" x14ac:dyDescent="0.2">
      <c r="A83" s="472"/>
      <c r="B83" s="177" t="s">
        <v>2778</v>
      </c>
      <c r="C83" s="157" t="s">
        <v>2818</v>
      </c>
      <c r="D83" s="134" t="s">
        <v>2780</v>
      </c>
      <c r="E83" s="135" t="s">
        <v>2781</v>
      </c>
      <c r="F83" s="427" t="s">
        <v>682</v>
      </c>
      <c r="G83" s="308">
        <v>2040</v>
      </c>
      <c r="H83" s="308">
        <f t="shared" si="1"/>
        <v>9596</v>
      </c>
      <c r="I83" s="227" t="s">
        <v>1166</v>
      </c>
      <c r="J83" s="138"/>
      <c r="K83" s="137" t="s">
        <v>229</v>
      </c>
      <c r="L83" s="138" t="s">
        <v>1166</v>
      </c>
      <c r="M83" s="137" t="s">
        <v>666</v>
      </c>
      <c r="N83" s="138"/>
      <c r="O83" s="444" t="s">
        <v>1166</v>
      </c>
      <c r="P83" s="256"/>
      <c r="Q83" s="137" t="s">
        <v>1166</v>
      </c>
      <c r="R83" s="479"/>
      <c r="S83" s="141">
        <v>4060039205827</v>
      </c>
    </row>
    <row r="84" spans="1:19" s="471" customFormat="1" x14ac:dyDescent="0.2">
      <c r="A84" s="472"/>
      <c r="B84" s="177" t="s">
        <v>2783</v>
      </c>
      <c r="C84" s="157" t="s">
        <v>2819</v>
      </c>
      <c r="D84" s="134" t="s">
        <v>2785</v>
      </c>
      <c r="E84" s="135" t="s">
        <v>2786</v>
      </c>
      <c r="F84" s="427" t="s">
        <v>682</v>
      </c>
      <c r="G84" s="308">
        <v>45.9</v>
      </c>
      <c r="H84" s="308">
        <f t="shared" si="1"/>
        <v>216</v>
      </c>
      <c r="I84" s="227" t="s">
        <v>1166</v>
      </c>
      <c r="J84" s="138"/>
      <c r="K84" s="137" t="s">
        <v>229</v>
      </c>
      <c r="L84" s="138" t="s">
        <v>1166</v>
      </c>
      <c r="M84" s="137" t="s">
        <v>666</v>
      </c>
      <c r="N84" s="138"/>
      <c r="O84" s="444" t="s">
        <v>1166</v>
      </c>
      <c r="P84" s="256"/>
      <c r="Q84" s="137" t="s">
        <v>1166</v>
      </c>
      <c r="R84" s="479"/>
      <c r="S84" s="141">
        <v>4060039205834</v>
      </c>
    </row>
    <row r="85" spans="1:19" s="471" customFormat="1" x14ac:dyDescent="0.2">
      <c r="A85" s="468"/>
      <c r="B85" s="147" t="s">
        <v>2805</v>
      </c>
      <c r="C85" s="148"/>
      <c r="D85" s="149"/>
      <c r="E85" s="148"/>
      <c r="F85" s="150"/>
      <c r="G85" s="473"/>
      <c r="H85" s="473"/>
      <c r="I85" s="149" t="s">
        <v>1160</v>
      </c>
      <c r="J85" s="148"/>
      <c r="K85" s="148"/>
      <c r="L85" s="148"/>
      <c r="M85" s="151"/>
      <c r="N85" s="151" t="s">
        <v>1160</v>
      </c>
      <c r="O85" s="151"/>
      <c r="P85" s="257"/>
      <c r="Q85" s="152"/>
      <c r="R85" s="154"/>
      <c r="S85" s="155"/>
    </row>
    <row r="86" spans="1:19" s="471" customFormat="1" x14ac:dyDescent="0.2">
      <c r="A86" s="472"/>
      <c r="B86" s="177" t="s">
        <v>1166</v>
      </c>
      <c r="C86" s="157" t="s">
        <v>2787</v>
      </c>
      <c r="D86" s="134" t="s">
        <v>2788</v>
      </c>
      <c r="E86" s="135" t="s">
        <v>1310</v>
      </c>
      <c r="F86" s="427" t="s">
        <v>682</v>
      </c>
      <c r="G86" s="308">
        <v>956.25</v>
      </c>
      <c r="H86" s="308">
        <f t="shared" si="1"/>
        <v>4498</v>
      </c>
      <c r="I86" s="227" t="s">
        <v>2836</v>
      </c>
      <c r="J86" s="138" t="s">
        <v>229</v>
      </c>
      <c r="K86" s="137" t="s">
        <v>3</v>
      </c>
      <c r="L86" s="138">
        <v>8517620000</v>
      </c>
      <c r="M86" s="137" t="s">
        <v>666</v>
      </c>
      <c r="N86" s="138">
        <v>3</v>
      </c>
      <c r="O86" s="444">
        <v>1.127</v>
      </c>
      <c r="P86" s="256"/>
      <c r="Q86" s="137"/>
      <c r="R86" s="479"/>
      <c r="S86" s="141">
        <v>4060039034250</v>
      </c>
    </row>
    <row r="87" spans="1:19" s="471" customFormat="1" x14ac:dyDescent="0.2">
      <c r="A87" s="472"/>
      <c r="B87" s="177" t="s">
        <v>1166</v>
      </c>
      <c r="C87" s="157" t="s">
        <v>2790</v>
      </c>
      <c r="D87" s="134" t="s">
        <v>2791</v>
      </c>
      <c r="E87" s="135" t="s">
        <v>2792</v>
      </c>
      <c r="F87" s="427" t="s">
        <v>682</v>
      </c>
      <c r="G87" s="308">
        <v>318.24</v>
      </c>
      <c r="H87" s="308">
        <f t="shared" si="1"/>
        <v>1497</v>
      </c>
      <c r="I87" s="227" t="s">
        <v>1166</v>
      </c>
      <c r="J87" s="138" t="s">
        <v>229</v>
      </c>
      <c r="K87" s="137" t="s">
        <v>1166</v>
      </c>
      <c r="L87" s="138">
        <v>4911990000</v>
      </c>
      <c r="M87" s="137" t="s">
        <v>2820</v>
      </c>
      <c r="N87" s="138">
        <v>0</v>
      </c>
      <c r="O87" s="444">
        <v>0</v>
      </c>
      <c r="P87" s="256" t="s">
        <v>2793</v>
      </c>
      <c r="Q87" s="137" t="s">
        <v>1167</v>
      </c>
      <c r="R87" s="479"/>
      <c r="S87" s="141">
        <v>4060039104076</v>
      </c>
    </row>
    <row r="88" spans="1:19" s="471" customFormat="1" x14ac:dyDescent="0.2">
      <c r="A88" s="472"/>
      <c r="B88" s="177" t="s">
        <v>1166</v>
      </c>
      <c r="C88" s="157" t="s">
        <v>2794</v>
      </c>
      <c r="D88" s="134" t="s">
        <v>2795</v>
      </c>
      <c r="E88" s="135" t="s">
        <v>2796</v>
      </c>
      <c r="F88" s="427" t="s">
        <v>682</v>
      </c>
      <c r="G88" s="308">
        <v>958.8</v>
      </c>
      <c r="H88" s="308">
        <f t="shared" si="1"/>
        <v>4510</v>
      </c>
      <c r="I88" s="227" t="s">
        <v>1166</v>
      </c>
      <c r="J88" s="138" t="s">
        <v>229</v>
      </c>
      <c r="K88" s="137" t="s">
        <v>1166</v>
      </c>
      <c r="L88" s="138">
        <v>4911990000</v>
      </c>
      <c r="M88" s="137" t="s">
        <v>2820</v>
      </c>
      <c r="N88" s="138">
        <v>0</v>
      </c>
      <c r="O88" s="444">
        <v>0</v>
      </c>
      <c r="P88" s="256" t="s">
        <v>2797</v>
      </c>
      <c r="Q88" s="137" t="s">
        <v>1167</v>
      </c>
      <c r="R88" s="479"/>
      <c r="S88" s="141">
        <v>4060039112699</v>
      </c>
    </row>
    <row r="89" spans="1:19" s="471" customFormat="1" ht="13.5" thickBot="1" x14ac:dyDescent="0.25">
      <c r="A89" s="472"/>
      <c r="B89" s="177" t="s">
        <v>1166</v>
      </c>
      <c r="C89" s="157" t="s">
        <v>2798</v>
      </c>
      <c r="D89" s="134" t="s">
        <v>2799</v>
      </c>
      <c r="E89" s="135" t="s">
        <v>2800</v>
      </c>
      <c r="F89" s="427" t="s">
        <v>682</v>
      </c>
      <c r="G89" s="308">
        <v>1593.24</v>
      </c>
      <c r="H89" s="308">
        <f t="shared" si="1"/>
        <v>7495</v>
      </c>
      <c r="I89" s="227" t="s">
        <v>1166</v>
      </c>
      <c r="J89" s="138" t="s">
        <v>229</v>
      </c>
      <c r="K89" s="137" t="s">
        <v>1166</v>
      </c>
      <c r="L89" s="138">
        <v>4911990000</v>
      </c>
      <c r="M89" s="137" t="s">
        <v>2820</v>
      </c>
      <c r="N89" s="138">
        <v>0</v>
      </c>
      <c r="O89" s="444">
        <v>0</v>
      </c>
      <c r="P89" s="256" t="s">
        <v>2801</v>
      </c>
      <c r="Q89" s="137" t="s">
        <v>1167</v>
      </c>
      <c r="R89" s="479"/>
      <c r="S89" s="141">
        <v>4060039111692</v>
      </c>
    </row>
    <row r="90" spans="1:19" s="471" customFormat="1" ht="13.5" thickBot="1" x14ac:dyDescent="0.25">
      <c r="A90" s="468"/>
      <c r="B90" s="480" t="s">
        <v>1336</v>
      </c>
      <c r="C90" s="424"/>
      <c r="D90" s="379" t="s">
        <v>1160</v>
      </c>
      <c r="E90" s="379"/>
      <c r="F90" s="380"/>
      <c r="G90" s="380"/>
      <c r="H90" s="380"/>
      <c r="I90" s="481" t="s">
        <v>1160</v>
      </c>
      <c r="J90" s="481"/>
      <c r="K90" s="481"/>
      <c r="L90" s="481"/>
      <c r="M90" s="481"/>
      <c r="N90" s="481" t="s">
        <v>1160</v>
      </c>
      <c r="O90" s="481" t="s">
        <v>1160</v>
      </c>
      <c r="P90" s="379"/>
      <c r="Q90" s="382"/>
      <c r="R90" s="382"/>
      <c r="S90" s="482"/>
    </row>
    <row r="91" spans="1:19" s="471" customFormat="1" x14ac:dyDescent="0.2">
      <c r="A91" s="472"/>
      <c r="B91" s="483" t="s">
        <v>1337</v>
      </c>
      <c r="C91" s="445" t="s">
        <v>411</v>
      </c>
      <c r="D91" s="200" t="s">
        <v>1338</v>
      </c>
      <c r="E91" s="445" t="s">
        <v>1339</v>
      </c>
      <c r="F91" s="484" t="s">
        <v>682</v>
      </c>
      <c r="G91" s="308">
        <v>5329.44</v>
      </c>
      <c r="H91" s="308">
        <f t="shared" si="1"/>
        <v>25070</v>
      </c>
      <c r="I91" s="227" t="s">
        <v>1166</v>
      </c>
      <c r="J91" s="138" t="s">
        <v>229</v>
      </c>
      <c r="K91" s="137" t="s">
        <v>229</v>
      </c>
      <c r="L91" s="159">
        <v>4911990000</v>
      </c>
      <c r="M91" s="444" t="s">
        <v>671</v>
      </c>
      <c r="N91" s="317">
        <v>0</v>
      </c>
      <c r="O91" s="317" t="s">
        <v>1340</v>
      </c>
      <c r="P91" s="256" t="s">
        <v>1341</v>
      </c>
      <c r="Q91" s="137" t="s">
        <v>1342</v>
      </c>
      <c r="R91" s="139" t="s">
        <v>1341</v>
      </c>
      <c r="S91" s="160">
        <v>8717332995257</v>
      </c>
    </row>
    <row r="92" spans="1:19" s="471" customFormat="1" x14ac:dyDescent="0.2">
      <c r="A92" s="472"/>
      <c r="B92" s="132" t="s">
        <v>1343</v>
      </c>
      <c r="C92" s="133" t="s">
        <v>412</v>
      </c>
      <c r="D92" s="200" t="s">
        <v>1344</v>
      </c>
      <c r="E92" s="445" t="s">
        <v>1345</v>
      </c>
      <c r="F92" s="427" t="s">
        <v>682</v>
      </c>
      <c r="G92" s="308">
        <v>3613.19</v>
      </c>
      <c r="H92" s="308">
        <f t="shared" si="1"/>
        <v>16996</v>
      </c>
      <c r="I92" s="227" t="s">
        <v>1166</v>
      </c>
      <c r="J92" s="223" t="s">
        <v>229</v>
      </c>
      <c r="K92" s="223" t="s">
        <v>229</v>
      </c>
      <c r="L92" s="138">
        <v>4911990000</v>
      </c>
      <c r="M92" s="223" t="s">
        <v>671</v>
      </c>
      <c r="N92" s="138">
        <v>0</v>
      </c>
      <c r="O92" s="138" t="s">
        <v>1340</v>
      </c>
      <c r="P92" s="256" t="s">
        <v>1341</v>
      </c>
      <c r="Q92" s="137" t="s">
        <v>1342</v>
      </c>
      <c r="R92" s="139" t="s">
        <v>1341</v>
      </c>
      <c r="S92" s="160">
        <v>8717332995240</v>
      </c>
    </row>
    <row r="93" spans="1:19" s="471" customFormat="1" x14ac:dyDescent="0.2">
      <c r="A93" s="472"/>
      <c r="B93" s="483"/>
      <c r="C93" s="445" t="s">
        <v>1346</v>
      </c>
      <c r="D93" s="218" t="s">
        <v>1038</v>
      </c>
      <c r="E93" s="445" t="s">
        <v>1347</v>
      </c>
      <c r="F93" s="484" t="s">
        <v>682</v>
      </c>
      <c r="G93" s="308">
        <v>9635.14</v>
      </c>
      <c r="H93" s="308">
        <f t="shared" si="1"/>
        <v>45324</v>
      </c>
      <c r="I93" s="227" t="s">
        <v>1166</v>
      </c>
      <c r="J93" s="138" t="s">
        <v>229</v>
      </c>
      <c r="K93" s="137" t="s">
        <v>229</v>
      </c>
      <c r="L93" s="138">
        <v>4911990000</v>
      </c>
      <c r="M93" s="444" t="s">
        <v>671</v>
      </c>
      <c r="N93" s="317" t="s">
        <v>1160</v>
      </c>
      <c r="O93" s="317" t="s">
        <v>1340</v>
      </c>
      <c r="P93" s="256" t="s">
        <v>1348</v>
      </c>
      <c r="Q93" s="137" t="s">
        <v>1342</v>
      </c>
      <c r="R93" s="139" t="s">
        <v>1348</v>
      </c>
      <c r="S93" s="160">
        <v>4060039091192</v>
      </c>
    </row>
    <row r="94" spans="1:19" s="471" customFormat="1" x14ac:dyDescent="0.2">
      <c r="A94" s="472"/>
      <c r="B94" s="483"/>
      <c r="C94" s="445" t="s">
        <v>411</v>
      </c>
      <c r="D94" s="445" t="s">
        <v>1349</v>
      </c>
      <c r="E94" s="445" t="s">
        <v>1339</v>
      </c>
      <c r="F94" s="484" t="s">
        <v>682</v>
      </c>
      <c r="G94" s="308">
        <v>5329.44</v>
      </c>
      <c r="H94" s="308">
        <f t="shared" si="1"/>
        <v>25070</v>
      </c>
      <c r="I94" s="227" t="s">
        <v>1166</v>
      </c>
      <c r="J94" s="138" t="s">
        <v>229</v>
      </c>
      <c r="K94" s="137" t="s">
        <v>229</v>
      </c>
      <c r="L94" s="138">
        <v>4911990000</v>
      </c>
      <c r="M94" s="444" t="s">
        <v>671</v>
      </c>
      <c r="N94" s="317">
        <v>0</v>
      </c>
      <c r="O94" s="317" t="s">
        <v>1340</v>
      </c>
      <c r="P94" s="256" t="s">
        <v>1348</v>
      </c>
      <c r="Q94" s="137" t="s">
        <v>1342</v>
      </c>
      <c r="R94" s="139" t="s">
        <v>1348</v>
      </c>
      <c r="S94" s="160">
        <v>4060039091437</v>
      </c>
    </row>
    <row r="95" spans="1:19" s="471" customFormat="1" x14ac:dyDescent="0.2">
      <c r="A95" s="472"/>
      <c r="B95" s="483"/>
      <c r="C95" s="445" t="s">
        <v>412</v>
      </c>
      <c r="D95" s="445" t="s">
        <v>1350</v>
      </c>
      <c r="E95" s="445" t="s">
        <v>1345</v>
      </c>
      <c r="F95" s="484" t="s">
        <v>682</v>
      </c>
      <c r="G95" s="308">
        <v>3613.19</v>
      </c>
      <c r="H95" s="308">
        <f t="shared" si="1"/>
        <v>16996</v>
      </c>
      <c r="I95" s="227" t="s">
        <v>1166</v>
      </c>
      <c r="J95" s="138" t="s">
        <v>229</v>
      </c>
      <c r="K95" s="137" t="s">
        <v>229</v>
      </c>
      <c r="L95" s="138">
        <v>4911990000</v>
      </c>
      <c r="M95" s="444" t="s">
        <v>671</v>
      </c>
      <c r="N95" s="317">
        <v>0</v>
      </c>
      <c r="O95" s="317" t="s">
        <v>1340</v>
      </c>
      <c r="P95" s="256" t="s">
        <v>1348</v>
      </c>
      <c r="Q95" s="137" t="s">
        <v>1342</v>
      </c>
      <c r="R95" s="139" t="s">
        <v>1348</v>
      </c>
      <c r="S95" s="160">
        <v>4060039091420</v>
      </c>
    </row>
    <row r="96" spans="1:19" s="471" customFormat="1" x14ac:dyDescent="0.2">
      <c r="A96" s="468"/>
      <c r="B96" s="132" t="s">
        <v>1351</v>
      </c>
      <c r="C96" s="133" t="s">
        <v>1352</v>
      </c>
      <c r="D96" s="200" t="s">
        <v>1353</v>
      </c>
      <c r="E96" s="445" t="s">
        <v>1354</v>
      </c>
      <c r="F96" s="427" t="s">
        <v>682</v>
      </c>
      <c r="G96" s="308">
        <v>520.05999999999995</v>
      </c>
      <c r="H96" s="308">
        <f t="shared" si="1"/>
        <v>2446</v>
      </c>
      <c r="I96" s="227" t="s">
        <v>1166</v>
      </c>
      <c r="J96" s="223" t="s">
        <v>229</v>
      </c>
      <c r="K96" s="223" t="s">
        <v>229</v>
      </c>
      <c r="L96" s="138">
        <v>4911990000</v>
      </c>
      <c r="M96" s="223" t="s">
        <v>671</v>
      </c>
      <c r="N96" s="138">
        <v>0</v>
      </c>
      <c r="O96" s="138" t="s">
        <v>1340</v>
      </c>
      <c r="P96" s="256"/>
      <c r="Q96" s="137" t="s">
        <v>1342</v>
      </c>
      <c r="R96" s="139"/>
      <c r="S96" s="160">
        <v>8717332995264</v>
      </c>
    </row>
    <row r="97" spans="1:19" s="471" customFormat="1" x14ac:dyDescent="0.2">
      <c r="A97" s="468"/>
      <c r="B97" s="132" t="s">
        <v>1355</v>
      </c>
      <c r="C97" s="133" t="s">
        <v>1356</v>
      </c>
      <c r="D97" s="200" t="s">
        <v>1357</v>
      </c>
      <c r="E97" s="445" t="s">
        <v>1358</v>
      </c>
      <c r="F97" s="427" t="s">
        <v>682</v>
      </c>
      <c r="G97" s="308">
        <v>363.15</v>
      </c>
      <c r="H97" s="308">
        <f t="shared" si="1"/>
        <v>1708</v>
      </c>
      <c r="I97" s="227" t="s">
        <v>1166</v>
      </c>
      <c r="J97" s="223" t="s">
        <v>229</v>
      </c>
      <c r="K97" s="223" t="s">
        <v>229</v>
      </c>
      <c r="L97" s="138">
        <v>4911990000</v>
      </c>
      <c r="M97" s="223" t="s">
        <v>671</v>
      </c>
      <c r="N97" s="138">
        <v>0</v>
      </c>
      <c r="O97" s="138" t="s">
        <v>1340</v>
      </c>
      <c r="P97" s="256"/>
      <c r="Q97" s="137" t="s">
        <v>1342</v>
      </c>
      <c r="R97" s="139"/>
      <c r="S97" s="160">
        <v>8717332995288</v>
      </c>
    </row>
    <row r="98" spans="1:19" s="471" customFormat="1" x14ac:dyDescent="0.2">
      <c r="A98" s="468"/>
      <c r="B98" s="147" t="s">
        <v>1359</v>
      </c>
      <c r="C98" s="485"/>
      <c r="D98" s="486" t="s">
        <v>1160</v>
      </c>
      <c r="E98" s="486"/>
      <c r="F98" s="487"/>
      <c r="G98" s="473"/>
      <c r="H98" s="473"/>
      <c r="I98" s="488" t="s">
        <v>1160</v>
      </c>
      <c r="J98" s="488"/>
      <c r="K98" s="488"/>
      <c r="L98" s="148"/>
      <c r="M98" s="488"/>
      <c r="N98" s="488" t="s">
        <v>1160</v>
      </c>
      <c r="O98" s="488" t="s">
        <v>1160</v>
      </c>
      <c r="P98" s="486"/>
      <c r="Q98" s="488"/>
      <c r="R98" s="489"/>
      <c r="S98" s="490"/>
    </row>
    <row r="99" spans="1:19" s="471" customFormat="1" ht="12.75" customHeight="1" x14ac:dyDescent="0.2">
      <c r="A99" s="468"/>
      <c r="B99" s="132">
        <v>705000164791</v>
      </c>
      <c r="C99" s="133" t="s">
        <v>546</v>
      </c>
      <c r="D99" s="134" t="s">
        <v>545</v>
      </c>
      <c r="E99" s="231" t="s">
        <v>1360</v>
      </c>
      <c r="F99" s="427" t="s">
        <v>682</v>
      </c>
      <c r="G99" s="308">
        <v>397.2</v>
      </c>
      <c r="H99" s="308">
        <f t="shared" si="1"/>
        <v>1868</v>
      </c>
      <c r="I99" s="448" t="s">
        <v>2832</v>
      </c>
      <c r="J99" s="159" t="s">
        <v>229</v>
      </c>
      <c r="K99" s="137" t="s">
        <v>3</v>
      </c>
      <c r="L99" s="138">
        <v>8531103000</v>
      </c>
      <c r="M99" s="137" t="s">
        <v>626</v>
      </c>
      <c r="N99" s="138">
        <v>15</v>
      </c>
      <c r="O99" s="138" t="s">
        <v>1361</v>
      </c>
      <c r="P99" s="158"/>
      <c r="Q99" s="137"/>
      <c r="R99" s="491"/>
      <c r="S99" s="160">
        <v>8717332759385</v>
      </c>
    </row>
    <row r="100" spans="1:19" s="471" customFormat="1" ht="12.75" customHeight="1" x14ac:dyDescent="0.2">
      <c r="A100" s="468"/>
      <c r="B100" s="132">
        <v>705000164792</v>
      </c>
      <c r="C100" s="133" t="s">
        <v>549</v>
      </c>
      <c r="D100" s="134" t="s">
        <v>548</v>
      </c>
      <c r="E100" s="231" t="s">
        <v>1362</v>
      </c>
      <c r="F100" s="427" t="s">
        <v>682</v>
      </c>
      <c r="G100" s="308">
        <v>489.56</v>
      </c>
      <c r="H100" s="308">
        <f t="shared" si="1"/>
        <v>2303</v>
      </c>
      <c r="I100" s="448" t="s">
        <v>2832</v>
      </c>
      <c r="J100" s="159" t="s">
        <v>229</v>
      </c>
      <c r="K100" s="137" t="s">
        <v>3</v>
      </c>
      <c r="L100" s="138">
        <v>8531103000</v>
      </c>
      <c r="M100" s="137" t="s">
        <v>626</v>
      </c>
      <c r="N100" s="138">
        <v>20</v>
      </c>
      <c r="O100" s="138" t="s">
        <v>1363</v>
      </c>
      <c r="P100" s="158"/>
      <c r="Q100" s="137"/>
      <c r="R100" s="491"/>
      <c r="S100" s="160">
        <v>8717332759392</v>
      </c>
    </row>
    <row r="101" spans="1:19" s="471" customFormat="1" ht="12.75" customHeight="1" x14ac:dyDescent="0.2">
      <c r="A101" s="468"/>
      <c r="B101" s="132">
        <v>705000164793</v>
      </c>
      <c r="C101" s="133" t="s">
        <v>552</v>
      </c>
      <c r="D101" s="134" t="s">
        <v>551</v>
      </c>
      <c r="E101" s="231" t="s">
        <v>1364</v>
      </c>
      <c r="F101" s="427" t="s">
        <v>682</v>
      </c>
      <c r="G101" s="308">
        <v>612.72</v>
      </c>
      <c r="H101" s="308">
        <f t="shared" si="1"/>
        <v>2882</v>
      </c>
      <c r="I101" s="448" t="s">
        <v>2832</v>
      </c>
      <c r="J101" s="159" t="s">
        <v>229</v>
      </c>
      <c r="K101" s="137" t="s">
        <v>3</v>
      </c>
      <c r="L101" s="138">
        <v>8531103000</v>
      </c>
      <c r="M101" s="137" t="s">
        <v>626</v>
      </c>
      <c r="N101" s="138">
        <v>14</v>
      </c>
      <c r="O101" s="138" t="s">
        <v>1365</v>
      </c>
      <c r="P101" s="158"/>
      <c r="Q101" s="137"/>
      <c r="R101" s="491"/>
      <c r="S101" s="160">
        <v>8717332759408</v>
      </c>
    </row>
    <row r="102" spans="1:19" s="471" customFormat="1" ht="12.75" customHeight="1" x14ac:dyDescent="0.2">
      <c r="A102" s="468"/>
      <c r="B102" s="132">
        <v>705000164794</v>
      </c>
      <c r="C102" s="133" t="s">
        <v>555</v>
      </c>
      <c r="D102" s="134" t="s">
        <v>554</v>
      </c>
      <c r="E102" s="231" t="s">
        <v>1366</v>
      </c>
      <c r="F102" s="427" t="s">
        <v>682</v>
      </c>
      <c r="G102" s="308">
        <v>46.2</v>
      </c>
      <c r="H102" s="308">
        <f t="shared" si="1"/>
        <v>217</v>
      </c>
      <c r="I102" s="448" t="s">
        <v>2832</v>
      </c>
      <c r="J102" s="159" t="s">
        <v>229</v>
      </c>
      <c r="K102" s="137" t="s">
        <v>3</v>
      </c>
      <c r="L102" s="138">
        <v>8531900000</v>
      </c>
      <c r="M102" s="137" t="s">
        <v>626</v>
      </c>
      <c r="N102" s="138">
        <v>1</v>
      </c>
      <c r="O102" s="138" t="s">
        <v>1219</v>
      </c>
      <c r="P102" s="158"/>
      <c r="Q102" s="137"/>
      <c r="R102" s="491"/>
      <c r="S102" s="160">
        <v>8717332759415</v>
      </c>
    </row>
    <row r="103" spans="1:19" s="471" customFormat="1" ht="12.75" customHeight="1" x14ac:dyDescent="0.2">
      <c r="A103" s="468"/>
      <c r="B103" s="132">
        <v>705000164795</v>
      </c>
      <c r="C103" s="133" t="s">
        <v>558</v>
      </c>
      <c r="D103" s="134" t="s">
        <v>557</v>
      </c>
      <c r="E103" s="231" t="s">
        <v>1367</v>
      </c>
      <c r="F103" s="427" t="s">
        <v>682</v>
      </c>
      <c r="G103" s="308">
        <v>86.21</v>
      </c>
      <c r="H103" s="308">
        <f t="shared" si="1"/>
        <v>406</v>
      </c>
      <c r="I103" s="448" t="s">
        <v>2832</v>
      </c>
      <c r="J103" s="159" t="s">
        <v>229</v>
      </c>
      <c r="K103" s="137" t="s">
        <v>3</v>
      </c>
      <c r="L103" s="138">
        <v>8531900000</v>
      </c>
      <c r="M103" s="137" t="s">
        <v>626</v>
      </c>
      <c r="N103" s="138">
        <v>10</v>
      </c>
      <c r="O103" s="138" t="s">
        <v>1219</v>
      </c>
      <c r="P103" s="158"/>
      <c r="Q103" s="137"/>
      <c r="R103" s="491"/>
      <c r="S103" s="160">
        <v>8717332759422</v>
      </c>
    </row>
    <row r="104" spans="1:19" s="471" customFormat="1" ht="12.75" customHeight="1" thickBot="1" x14ac:dyDescent="0.25">
      <c r="A104" s="468"/>
      <c r="B104" s="132">
        <v>705000164844</v>
      </c>
      <c r="C104" s="133" t="s">
        <v>561</v>
      </c>
      <c r="D104" s="134" t="s">
        <v>560</v>
      </c>
      <c r="E104" s="231" t="s">
        <v>1368</v>
      </c>
      <c r="F104" s="427" t="s">
        <v>682</v>
      </c>
      <c r="G104" s="308">
        <v>30.79</v>
      </c>
      <c r="H104" s="308">
        <f t="shared" si="1"/>
        <v>145</v>
      </c>
      <c r="I104" s="448" t="s">
        <v>2832</v>
      </c>
      <c r="J104" s="159" t="s">
        <v>229</v>
      </c>
      <c r="K104" s="137" t="s">
        <v>3</v>
      </c>
      <c r="L104" s="138">
        <v>3926909790</v>
      </c>
      <c r="M104" s="137" t="s">
        <v>626</v>
      </c>
      <c r="N104" s="138">
        <v>8</v>
      </c>
      <c r="O104" s="138" t="s">
        <v>1369</v>
      </c>
      <c r="P104" s="492"/>
      <c r="Q104" s="137"/>
      <c r="R104" s="493"/>
      <c r="S104" s="160">
        <v>8717332759859</v>
      </c>
    </row>
    <row r="105" spans="1:19" s="471" customFormat="1" ht="13.5" thickBot="1" x14ac:dyDescent="0.25">
      <c r="A105" s="468"/>
      <c r="B105" s="480" t="s">
        <v>2601</v>
      </c>
      <c r="C105" s="424"/>
      <c r="D105" s="379" t="s">
        <v>1160</v>
      </c>
      <c r="E105" s="379"/>
      <c r="F105" s="380"/>
      <c r="G105" s="380"/>
      <c r="H105" s="380"/>
      <c r="I105" s="481" t="s">
        <v>1160</v>
      </c>
      <c r="J105" s="481" t="s">
        <v>1160</v>
      </c>
      <c r="K105" s="481"/>
      <c r="L105" s="481"/>
      <c r="M105" s="481" t="s">
        <v>1160</v>
      </c>
      <c r="N105" s="481"/>
      <c r="O105" s="481"/>
      <c r="P105" s="379"/>
      <c r="Q105" s="382"/>
      <c r="R105" s="382"/>
      <c r="S105" s="482"/>
    </row>
    <row r="106" spans="1:19" s="471" customFormat="1" x14ac:dyDescent="0.2">
      <c r="A106" s="468"/>
      <c r="B106" s="147" t="s">
        <v>2602</v>
      </c>
      <c r="C106" s="148"/>
      <c r="D106" s="149" t="s">
        <v>1160</v>
      </c>
      <c r="E106" s="148"/>
      <c r="F106" s="150"/>
      <c r="G106" s="473"/>
      <c r="H106" s="473"/>
      <c r="I106" s="149" t="s">
        <v>1160</v>
      </c>
      <c r="J106" s="148" t="s">
        <v>1160</v>
      </c>
      <c r="K106" s="153"/>
      <c r="L106" s="153"/>
      <c r="M106" s="153" t="s">
        <v>1160</v>
      </c>
      <c r="N106" s="494"/>
      <c r="O106" s="153"/>
      <c r="P106" s="495"/>
      <c r="Q106" s="154"/>
      <c r="R106" s="154"/>
      <c r="S106" s="280"/>
    </row>
    <row r="107" spans="1:19" s="471" customFormat="1" x14ac:dyDescent="0.2">
      <c r="A107" s="468"/>
      <c r="B107" s="232"/>
      <c r="C107" s="483" t="s">
        <v>2603</v>
      </c>
      <c r="D107" s="200" t="s">
        <v>2604</v>
      </c>
      <c r="E107" s="201" t="s">
        <v>2605</v>
      </c>
      <c r="F107" s="427"/>
      <c r="G107" s="308">
        <v>0</v>
      </c>
      <c r="H107" s="308">
        <f t="shared" si="1"/>
        <v>0</v>
      </c>
      <c r="I107" s="448" t="s">
        <v>2836</v>
      </c>
      <c r="J107" s="201"/>
      <c r="K107" s="138"/>
      <c r="L107" s="223"/>
      <c r="M107" s="223"/>
      <c r="N107" s="496"/>
      <c r="O107" s="223" t="s">
        <v>2607</v>
      </c>
      <c r="P107" s="497"/>
      <c r="Q107" s="498"/>
      <c r="S107" s="499"/>
    </row>
    <row r="108" spans="1:19" s="471" customFormat="1" x14ac:dyDescent="0.2">
      <c r="A108" s="468"/>
      <c r="B108" s="500"/>
      <c r="C108" s="483" t="s">
        <v>2608</v>
      </c>
      <c r="D108" s="200" t="s">
        <v>2609</v>
      </c>
      <c r="E108" s="201" t="s">
        <v>2610</v>
      </c>
      <c r="F108" s="427"/>
      <c r="G108" s="308">
        <v>0</v>
      </c>
      <c r="H108" s="308">
        <f t="shared" si="1"/>
        <v>0</v>
      </c>
      <c r="I108" s="448" t="s">
        <v>2836</v>
      </c>
      <c r="J108" s="201"/>
      <c r="K108" s="138"/>
      <c r="L108" s="223"/>
      <c r="M108" s="223"/>
      <c r="N108" s="496"/>
      <c r="O108" s="223" t="s">
        <v>2611</v>
      </c>
      <c r="P108" s="497"/>
      <c r="Q108" s="498"/>
      <c r="S108" s="499"/>
    </row>
    <row r="109" spans="1:19" s="471" customFormat="1" ht="13.5" thickBot="1" x14ac:dyDescent="0.25">
      <c r="A109" s="468"/>
      <c r="B109" s="501"/>
      <c r="C109" s="483" t="s">
        <v>2612</v>
      </c>
      <c r="D109" s="200" t="s">
        <v>2613</v>
      </c>
      <c r="E109" s="201" t="s">
        <v>2614</v>
      </c>
      <c r="F109" s="427"/>
      <c r="G109" s="308">
        <v>0</v>
      </c>
      <c r="H109" s="308">
        <f t="shared" si="1"/>
        <v>0</v>
      </c>
      <c r="I109" s="448" t="s">
        <v>2836</v>
      </c>
      <c r="J109" s="201"/>
      <c r="K109" s="138"/>
      <c r="L109" s="138"/>
      <c r="M109" s="138"/>
      <c r="N109" s="496"/>
      <c r="O109" s="138" t="s">
        <v>2615</v>
      </c>
      <c r="P109" s="497"/>
      <c r="Q109" s="502"/>
      <c r="R109" s="502"/>
      <c r="S109" s="499"/>
    </row>
    <row r="110" spans="1:19" s="471" customFormat="1" ht="13.5" thickBot="1" x14ac:dyDescent="0.25">
      <c r="A110" s="468"/>
      <c r="B110" s="480" t="s">
        <v>1370</v>
      </c>
      <c r="C110" s="424"/>
      <c r="D110" s="379" t="s">
        <v>1160</v>
      </c>
      <c r="E110" s="379"/>
      <c r="F110" s="380"/>
      <c r="G110" s="380"/>
      <c r="H110" s="380"/>
      <c r="I110" s="481" t="s">
        <v>1160</v>
      </c>
      <c r="J110" s="481"/>
      <c r="K110" s="481"/>
      <c r="L110" s="481"/>
      <c r="M110" s="481"/>
      <c r="N110" s="481" t="s">
        <v>1160</v>
      </c>
      <c r="O110" s="481" t="s">
        <v>1160</v>
      </c>
      <c r="P110" s="379"/>
      <c r="Q110" s="382"/>
      <c r="R110" s="382"/>
      <c r="S110" s="482"/>
    </row>
    <row r="111" spans="1:19" s="471" customFormat="1" x14ac:dyDescent="0.2">
      <c r="A111" s="468"/>
      <c r="B111" s="193" t="s">
        <v>1371</v>
      </c>
      <c r="C111" s="194"/>
      <c r="D111" s="195" t="s">
        <v>1160</v>
      </c>
      <c r="E111" s="194"/>
      <c r="F111" s="196"/>
      <c r="G111" s="473"/>
      <c r="H111" s="473"/>
      <c r="I111" s="446" t="s">
        <v>1160</v>
      </c>
      <c r="J111" s="197"/>
      <c r="K111" s="197"/>
      <c r="L111" s="153"/>
      <c r="M111" s="197"/>
      <c r="N111" s="198" t="s">
        <v>1160</v>
      </c>
      <c r="O111" s="198" t="s">
        <v>1160</v>
      </c>
      <c r="P111" s="277"/>
      <c r="Q111" s="197"/>
      <c r="R111" s="199"/>
      <c r="S111" s="278"/>
    </row>
    <row r="112" spans="1:19" s="471" customFormat="1" x14ac:dyDescent="0.2">
      <c r="A112" s="468"/>
      <c r="B112" s="132" t="s">
        <v>1372</v>
      </c>
      <c r="C112" s="133" t="s">
        <v>132</v>
      </c>
      <c r="D112" s="200" t="s">
        <v>131</v>
      </c>
      <c r="E112" s="201" t="s">
        <v>1373</v>
      </c>
      <c r="F112" s="427" t="s">
        <v>682</v>
      </c>
      <c r="G112" s="308">
        <v>205.13</v>
      </c>
      <c r="H112" s="308">
        <f t="shared" si="1"/>
        <v>965</v>
      </c>
      <c r="I112" s="227" t="s">
        <v>2832</v>
      </c>
      <c r="J112" s="137" t="s">
        <v>229</v>
      </c>
      <c r="K112" s="137" t="s">
        <v>3</v>
      </c>
      <c r="L112" s="138">
        <v>8531103000</v>
      </c>
      <c r="M112" s="137" t="s">
        <v>626</v>
      </c>
      <c r="N112" s="138">
        <v>112</v>
      </c>
      <c r="O112" s="138" t="s">
        <v>1374</v>
      </c>
      <c r="P112" s="279"/>
      <c r="Q112" s="137" t="s">
        <v>1118</v>
      </c>
      <c r="R112" s="202"/>
      <c r="S112" s="160">
        <v>8717332265121</v>
      </c>
    </row>
    <row r="113" spans="1:19" s="471" customFormat="1" x14ac:dyDescent="0.2">
      <c r="A113" s="468"/>
      <c r="B113" s="132" t="s">
        <v>1375</v>
      </c>
      <c r="C113" s="133" t="s">
        <v>135</v>
      </c>
      <c r="D113" s="200" t="s">
        <v>134</v>
      </c>
      <c r="E113" s="201" t="s">
        <v>1376</v>
      </c>
      <c r="F113" s="427" t="s">
        <v>682</v>
      </c>
      <c r="G113" s="308">
        <v>328.3</v>
      </c>
      <c r="H113" s="308">
        <f t="shared" si="1"/>
        <v>1544</v>
      </c>
      <c r="I113" s="227" t="s">
        <v>2832</v>
      </c>
      <c r="J113" s="137" t="s">
        <v>229</v>
      </c>
      <c r="K113" s="137" t="s">
        <v>3</v>
      </c>
      <c r="L113" s="138">
        <v>8531103000</v>
      </c>
      <c r="M113" s="137" t="s">
        <v>626</v>
      </c>
      <c r="N113" s="138">
        <v>23</v>
      </c>
      <c r="O113" s="138" t="s">
        <v>1377</v>
      </c>
      <c r="P113" s="279"/>
      <c r="Q113" s="137" t="s">
        <v>1118</v>
      </c>
      <c r="R113" s="202"/>
      <c r="S113" s="160">
        <v>8717332265138</v>
      </c>
    </row>
    <row r="114" spans="1:19" s="471" customFormat="1" x14ac:dyDescent="0.2">
      <c r="A114" s="468"/>
      <c r="B114" s="132" t="s">
        <v>1378</v>
      </c>
      <c r="C114" s="133" t="s">
        <v>138</v>
      </c>
      <c r="D114" s="200" t="s">
        <v>137</v>
      </c>
      <c r="E114" s="201" t="s">
        <v>1379</v>
      </c>
      <c r="F114" s="427" t="s">
        <v>682</v>
      </c>
      <c r="G114" s="308">
        <v>232.5</v>
      </c>
      <c r="H114" s="308">
        <f t="shared" si="1"/>
        <v>1094</v>
      </c>
      <c r="I114" s="227" t="s">
        <v>2832</v>
      </c>
      <c r="J114" s="137" t="s">
        <v>229</v>
      </c>
      <c r="K114" s="137" t="s">
        <v>3</v>
      </c>
      <c r="L114" s="138">
        <v>8531103000</v>
      </c>
      <c r="M114" s="137" t="s">
        <v>626</v>
      </c>
      <c r="N114" s="138">
        <v>20</v>
      </c>
      <c r="O114" s="138" t="s">
        <v>1374</v>
      </c>
      <c r="P114" s="279"/>
      <c r="Q114" s="137" t="s">
        <v>1118</v>
      </c>
      <c r="R114" s="202"/>
      <c r="S114" s="160">
        <v>8717332265190</v>
      </c>
    </row>
    <row r="115" spans="1:19" s="471" customFormat="1" x14ac:dyDescent="0.2">
      <c r="A115" s="468"/>
      <c r="B115" s="132" t="s">
        <v>1380</v>
      </c>
      <c r="C115" s="133" t="s">
        <v>141</v>
      </c>
      <c r="D115" s="200" t="s">
        <v>140</v>
      </c>
      <c r="E115" s="201" t="s">
        <v>1381</v>
      </c>
      <c r="F115" s="427" t="s">
        <v>682</v>
      </c>
      <c r="G115" s="308">
        <v>335.28</v>
      </c>
      <c r="H115" s="308">
        <f t="shared" si="1"/>
        <v>1577</v>
      </c>
      <c r="I115" s="227" t="s">
        <v>2832</v>
      </c>
      <c r="J115" s="137" t="s">
        <v>229</v>
      </c>
      <c r="K115" s="137" t="s">
        <v>3</v>
      </c>
      <c r="L115" s="138">
        <v>8531103000</v>
      </c>
      <c r="M115" s="137" t="s">
        <v>626</v>
      </c>
      <c r="N115" s="138">
        <v>15</v>
      </c>
      <c r="O115" s="138" t="s">
        <v>1377</v>
      </c>
      <c r="P115" s="279"/>
      <c r="Q115" s="137" t="s">
        <v>1118</v>
      </c>
      <c r="R115" s="202"/>
      <c r="S115" s="160">
        <v>8717332265213</v>
      </c>
    </row>
    <row r="116" spans="1:19" s="471" customFormat="1" x14ac:dyDescent="0.2">
      <c r="A116" s="468"/>
      <c r="B116" s="147" t="s">
        <v>2837</v>
      </c>
      <c r="C116" s="148"/>
      <c r="D116" s="149" t="s">
        <v>1160</v>
      </c>
      <c r="E116" s="148"/>
      <c r="F116" s="150"/>
      <c r="G116" s="473"/>
      <c r="H116" s="473"/>
      <c r="I116" s="205" t="s">
        <v>1160</v>
      </c>
      <c r="J116" s="151"/>
      <c r="K116" s="151"/>
      <c r="L116" s="153"/>
      <c r="M116" s="151"/>
      <c r="N116" s="151" t="s">
        <v>1160</v>
      </c>
      <c r="O116" s="151" t="s">
        <v>1160</v>
      </c>
      <c r="P116" s="257"/>
      <c r="Q116" s="151"/>
      <c r="R116" s="154"/>
      <c r="S116" s="280"/>
    </row>
    <row r="117" spans="1:19" s="529" customFormat="1" x14ac:dyDescent="0.2">
      <c r="A117" s="527"/>
      <c r="B117" s="369" t="s">
        <v>1382</v>
      </c>
      <c r="C117" s="530" t="s">
        <v>164</v>
      </c>
      <c r="D117" s="376" t="s">
        <v>1029</v>
      </c>
      <c r="E117" s="372" t="s">
        <v>1383</v>
      </c>
      <c r="F117" s="439" t="s">
        <v>682</v>
      </c>
      <c r="G117" s="440">
        <v>90.75</v>
      </c>
      <c r="H117" s="440">
        <f>ROUND(ROUND(G117*4.704*0.72,2),0)</f>
        <v>307</v>
      </c>
      <c r="I117" s="528" t="s">
        <v>2832</v>
      </c>
      <c r="J117" s="408" t="s">
        <v>229</v>
      </c>
      <c r="K117" s="408" t="s">
        <v>3</v>
      </c>
      <c r="L117" s="403">
        <v>8531103000</v>
      </c>
      <c r="M117" s="408" t="s">
        <v>625</v>
      </c>
      <c r="N117" s="409">
        <v>12911</v>
      </c>
      <c r="O117" s="409" t="s">
        <v>1384</v>
      </c>
      <c r="P117" s="410"/>
      <c r="Q117" s="409" t="s">
        <v>1118</v>
      </c>
      <c r="R117" s="411"/>
      <c r="S117" s="407">
        <v>8717332972968</v>
      </c>
    </row>
    <row r="118" spans="1:19" s="529" customFormat="1" x14ac:dyDescent="0.2">
      <c r="A118" s="527"/>
      <c r="B118" s="369" t="s">
        <v>1385</v>
      </c>
      <c r="C118" s="530" t="s">
        <v>168</v>
      </c>
      <c r="D118" s="376" t="s">
        <v>627</v>
      </c>
      <c r="E118" s="372" t="s">
        <v>1386</v>
      </c>
      <c r="F118" s="439" t="s">
        <v>682</v>
      </c>
      <c r="G118" s="440">
        <v>105.29</v>
      </c>
      <c r="H118" s="440">
        <f>ROUND(ROUND(G118*4.704*0.72,2),0)</f>
        <v>357</v>
      </c>
      <c r="I118" s="528" t="s">
        <v>2832</v>
      </c>
      <c r="J118" s="408" t="s">
        <v>229</v>
      </c>
      <c r="K118" s="408" t="s">
        <v>3</v>
      </c>
      <c r="L118" s="403">
        <v>8531103000</v>
      </c>
      <c r="M118" s="408" t="s">
        <v>625</v>
      </c>
      <c r="N118" s="409">
        <v>10961</v>
      </c>
      <c r="O118" s="409" t="s">
        <v>1384</v>
      </c>
      <c r="P118" s="410"/>
      <c r="Q118" s="409" t="s">
        <v>1118</v>
      </c>
      <c r="R118" s="411"/>
      <c r="S118" s="407">
        <v>8717332972982</v>
      </c>
    </row>
    <row r="119" spans="1:19" s="529" customFormat="1" x14ac:dyDescent="0.2">
      <c r="A119" s="527"/>
      <c r="B119" s="369" t="s">
        <v>1387</v>
      </c>
      <c r="C119" s="530" t="s">
        <v>170</v>
      </c>
      <c r="D119" s="376" t="s">
        <v>1033</v>
      </c>
      <c r="E119" s="372" t="s">
        <v>1388</v>
      </c>
      <c r="F119" s="439" t="s">
        <v>682</v>
      </c>
      <c r="G119" s="440">
        <v>82.68</v>
      </c>
      <c r="H119" s="440">
        <f>ROUND(ROUND(G119*4.704*0.82,2),0)</f>
        <v>319</v>
      </c>
      <c r="I119" s="528" t="s">
        <v>2832</v>
      </c>
      <c r="J119" s="408" t="s">
        <v>229</v>
      </c>
      <c r="K119" s="408" t="s">
        <v>3</v>
      </c>
      <c r="L119" s="403">
        <v>8531103000</v>
      </c>
      <c r="M119" s="408" t="s">
        <v>625</v>
      </c>
      <c r="N119" s="409">
        <v>1050</v>
      </c>
      <c r="O119" s="409" t="s">
        <v>1384</v>
      </c>
      <c r="P119" s="410"/>
      <c r="Q119" s="409" t="s">
        <v>1118</v>
      </c>
      <c r="R119" s="411"/>
      <c r="S119" s="407">
        <v>8717332973026</v>
      </c>
    </row>
    <row r="120" spans="1:19" s="529" customFormat="1" x14ac:dyDescent="0.2">
      <c r="A120" s="527"/>
      <c r="B120" s="369" t="s">
        <v>1389</v>
      </c>
      <c r="C120" s="530" t="s">
        <v>166</v>
      </c>
      <c r="D120" s="376" t="s">
        <v>1030</v>
      </c>
      <c r="E120" s="372" t="s">
        <v>1390</v>
      </c>
      <c r="F120" s="439" t="s">
        <v>682</v>
      </c>
      <c r="G120" s="440">
        <v>98.08</v>
      </c>
      <c r="H120" s="440">
        <f>ROUND(ROUND(G120*4.704*0.72,2),0)</f>
        <v>332</v>
      </c>
      <c r="I120" s="528" t="s">
        <v>2832</v>
      </c>
      <c r="J120" s="408" t="s">
        <v>229</v>
      </c>
      <c r="K120" s="408" t="s">
        <v>3</v>
      </c>
      <c r="L120" s="403">
        <v>8531103000</v>
      </c>
      <c r="M120" s="408" t="s">
        <v>625</v>
      </c>
      <c r="N120" s="409">
        <v>2238</v>
      </c>
      <c r="O120" s="409" t="s">
        <v>1384</v>
      </c>
      <c r="P120" s="410"/>
      <c r="Q120" s="409" t="s">
        <v>1118</v>
      </c>
      <c r="R120" s="411"/>
      <c r="S120" s="407">
        <v>8717332972999</v>
      </c>
    </row>
    <row r="121" spans="1:19" s="529" customFormat="1" x14ac:dyDescent="0.2">
      <c r="A121" s="527"/>
      <c r="B121" s="369" t="s">
        <v>1391</v>
      </c>
      <c r="C121" s="530" t="s">
        <v>169</v>
      </c>
      <c r="D121" s="376" t="s">
        <v>1032</v>
      </c>
      <c r="E121" s="372" t="s">
        <v>1392</v>
      </c>
      <c r="F121" s="439" t="s">
        <v>682</v>
      </c>
      <c r="G121" s="440">
        <v>113.58</v>
      </c>
      <c r="H121" s="440">
        <f>ROUND(ROUND(G121*4.704*0.72,2),0)</f>
        <v>385</v>
      </c>
      <c r="I121" s="528" t="s">
        <v>2832</v>
      </c>
      <c r="J121" s="408" t="s">
        <v>229</v>
      </c>
      <c r="K121" s="408" t="s">
        <v>3</v>
      </c>
      <c r="L121" s="403">
        <v>8531103000</v>
      </c>
      <c r="M121" s="408" t="s">
        <v>625</v>
      </c>
      <c r="N121" s="409">
        <v>2407</v>
      </c>
      <c r="O121" s="409" t="s">
        <v>1384</v>
      </c>
      <c r="P121" s="410"/>
      <c r="Q121" s="409" t="s">
        <v>1118</v>
      </c>
      <c r="R121" s="411"/>
      <c r="S121" s="407">
        <v>8717332973002</v>
      </c>
    </row>
    <row r="122" spans="1:19" s="529" customFormat="1" x14ac:dyDescent="0.2">
      <c r="A122" s="527"/>
      <c r="B122" s="369" t="s">
        <v>1393</v>
      </c>
      <c r="C122" s="531" t="s">
        <v>172</v>
      </c>
      <c r="D122" s="376" t="s">
        <v>1034</v>
      </c>
      <c r="E122" s="372" t="s">
        <v>1394</v>
      </c>
      <c r="F122" s="439" t="s">
        <v>682</v>
      </c>
      <c r="G122" s="440">
        <v>189.8</v>
      </c>
      <c r="H122" s="440">
        <f>ROUND(ROUND(G122*4.704*0.75,2),0)</f>
        <v>670</v>
      </c>
      <c r="I122" s="528" t="s">
        <v>2832</v>
      </c>
      <c r="J122" s="408" t="s">
        <v>229</v>
      </c>
      <c r="K122" s="408" t="s">
        <v>3</v>
      </c>
      <c r="L122" s="403">
        <v>8531103000</v>
      </c>
      <c r="M122" s="408" t="s">
        <v>625</v>
      </c>
      <c r="N122" s="409">
        <v>275</v>
      </c>
      <c r="O122" s="409" t="s">
        <v>1395</v>
      </c>
      <c r="P122" s="410"/>
      <c r="Q122" s="409" t="s">
        <v>1118</v>
      </c>
      <c r="R122" s="411"/>
      <c r="S122" s="407">
        <v>8717332973019</v>
      </c>
    </row>
    <row r="123" spans="1:19" s="529" customFormat="1" x14ac:dyDescent="0.2">
      <c r="A123" s="527"/>
      <c r="B123" s="369" t="s">
        <v>2616</v>
      </c>
      <c r="C123" s="373" t="s">
        <v>2617</v>
      </c>
      <c r="D123" s="366" t="s">
        <v>2618</v>
      </c>
      <c r="E123" s="374" t="s">
        <v>2619</v>
      </c>
      <c r="F123" s="439" t="s">
        <v>682</v>
      </c>
      <c r="G123" s="440">
        <v>189.8</v>
      </c>
      <c r="H123" s="440">
        <f>ROUND(ROUND(G123*4.704*0.75,2),0)</f>
        <v>670</v>
      </c>
      <c r="I123" s="528" t="s">
        <v>2832</v>
      </c>
      <c r="J123" s="408" t="s">
        <v>229</v>
      </c>
      <c r="K123" s="408" t="s">
        <v>3</v>
      </c>
      <c r="L123" s="403">
        <v>8531103000</v>
      </c>
      <c r="M123" s="532" t="s">
        <v>625</v>
      </c>
      <c r="N123" s="415"/>
      <c r="O123" s="415" t="s">
        <v>2620</v>
      </c>
      <c r="P123" s="416"/>
      <c r="Q123" s="415" t="s">
        <v>1118</v>
      </c>
      <c r="R123" s="415"/>
      <c r="S123" s="407" t="s">
        <v>2621</v>
      </c>
    </row>
    <row r="124" spans="1:19" s="529" customFormat="1" x14ac:dyDescent="0.2">
      <c r="A124" s="527"/>
      <c r="B124" s="369" t="s">
        <v>1396</v>
      </c>
      <c r="C124" s="530" t="s">
        <v>163</v>
      </c>
      <c r="D124" s="376" t="s">
        <v>1028</v>
      </c>
      <c r="E124" s="372" t="s">
        <v>1397</v>
      </c>
      <c r="F124" s="439" t="s">
        <v>682</v>
      </c>
      <c r="G124" s="440">
        <v>87.76</v>
      </c>
      <c r="H124" s="440">
        <f>ROUND(ROUND(G124*4.704*0.72,2),0)</f>
        <v>297</v>
      </c>
      <c r="I124" s="528" t="s">
        <v>2832</v>
      </c>
      <c r="J124" s="408" t="s">
        <v>229</v>
      </c>
      <c r="K124" s="408" t="s">
        <v>3</v>
      </c>
      <c r="L124" s="403">
        <v>8531103000</v>
      </c>
      <c r="M124" s="408" t="s">
        <v>625</v>
      </c>
      <c r="N124" s="409">
        <v>4365</v>
      </c>
      <c r="O124" s="409" t="s">
        <v>1398</v>
      </c>
      <c r="P124" s="410"/>
      <c r="Q124" s="409" t="s">
        <v>1118</v>
      </c>
      <c r="R124" s="411"/>
      <c r="S124" s="407">
        <v>8717332972951</v>
      </c>
    </row>
    <row r="125" spans="1:19" s="529" customFormat="1" ht="13.5" thickBot="1" x14ac:dyDescent="0.25">
      <c r="A125" s="527"/>
      <c r="B125" s="369" t="s">
        <v>1399</v>
      </c>
      <c r="C125" s="530" t="s">
        <v>167</v>
      </c>
      <c r="D125" s="376" t="s">
        <v>1031</v>
      </c>
      <c r="E125" s="372" t="s">
        <v>1400</v>
      </c>
      <c r="F125" s="439" t="s">
        <v>682</v>
      </c>
      <c r="G125" s="440">
        <v>103.11</v>
      </c>
      <c r="H125" s="440">
        <f>ROUND(ROUND(G125*4.704*0.72,2),0)</f>
        <v>349</v>
      </c>
      <c r="I125" s="528" t="s">
        <v>2832</v>
      </c>
      <c r="J125" s="408" t="s">
        <v>229</v>
      </c>
      <c r="K125" s="408" t="s">
        <v>3</v>
      </c>
      <c r="L125" s="403">
        <v>8531103000</v>
      </c>
      <c r="M125" s="408" t="s">
        <v>625</v>
      </c>
      <c r="N125" s="409">
        <v>1688</v>
      </c>
      <c r="O125" s="409" t="s">
        <v>1398</v>
      </c>
      <c r="P125" s="410"/>
      <c r="Q125" s="409" t="s">
        <v>1118</v>
      </c>
      <c r="R125" s="411"/>
      <c r="S125" s="407">
        <v>8717332972975</v>
      </c>
    </row>
    <row r="126" spans="1:19" s="471" customFormat="1" ht="13.5" thickBot="1" x14ac:dyDescent="0.25">
      <c r="A126" s="468"/>
      <c r="B126" s="480" t="s">
        <v>1401</v>
      </c>
      <c r="C126" s="424"/>
      <c r="D126" s="379"/>
      <c r="E126" s="379"/>
      <c r="F126" s="380"/>
      <c r="G126" s="380"/>
      <c r="H126" s="380"/>
      <c r="I126" s="481" t="s">
        <v>1160</v>
      </c>
      <c r="J126" s="481"/>
      <c r="K126" s="481"/>
      <c r="L126" s="481"/>
      <c r="M126" s="481"/>
      <c r="N126" s="481" t="s">
        <v>1160</v>
      </c>
      <c r="O126" s="481" t="s">
        <v>1160</v>
      </c>
      <c r="P126" s="379"/>
      <c r="Q126" s="382"/>
      <c r="R126" s="382"/>
      <c r="S126" s="482"/>
    </row>
    <row r="127" spans="1:19" s="471" customFormat="1" x14ac:dyDescent="0.2">
      <c r="A127" s="468"/>
      <c r="B127" s="147" t="s">
        <v>1402</v>
      </c>
      <c r="C127" s="148"/>
      <c r="D127" s="205" t="s">
        <v>1160</v>
      </c>
      <c r="E127" s="206"/>
      <c r="F127" s="207"/>
      <c r="G127" s="473"/>
      <c r="H127" s="473"/>
      <c r="I127" s="205" t="s">
        <v>1160</v>
      </c>
      <c r="J127" s="151"/>
      <c r="K127" s="151"/>
      <c r="L127" s="151"/>
      <c r="M127" s="151"/>
      <c r="N127" s="151" t="s">
        <v>1160</v>
      </c>
      <c r="O127" s="151" t="s">
        <v>1160</v>
      </c>
      <c r="P127" s="257"/>
      <c r="Q127" s="153"/>
      <c r="R127" s="153"/>
      <c r="S127" s="155"/>
    </row>
    <row r="128" spans="1:19" s="471" customFormat="1" x14ac:dyDescent="0.2">
      <c r="A128" s="468"/>
      <c r="B128" s="132" t="s">
        <v>1403</v>
      </c>
      <c r="C128" s="133" t="s">
        <v>195</v>
      </c>
      <c r="D128" s="134" t="s">
        <v>194</v>
      </c>
      <c r="E128" s="135" t="s">
        <v>1404</v>
      </c>
      <c r="F128" s="427" t="s">
        <v>682</v>
      </c>
      <c r="G128" s="308">
        <v>73.66</v>
      </c>
      <c r="H128" s="308">
        <f t="shared" si="1"/>
        <v>347</v>
      </c>
      <c r="I128" s="227" t="s">
        <v>2832</v>
      </c>
      <c r="J128" s="208" t="s">
        <v>229</v>
      </c>
      <c r="K128" s="208" t="s">
        <v>34</v>
      </c>
      <c r="L128" s="138">
        <v>3926909790</v>
      </c>
      <c r="M128" s="137" t="s">
        <v>666</v>
      </c>
      <c r="N128" s="138">
        <v>9</v>
      </c>
      <c r="O128" s="138" t="s">
        <v>1405</v>
      </c>
      <c r="P128" s="210"/>
      <c r="Q128" s="137" t="s">
        <v>600</v>
      </c>
      <c r="R128" s="204"/>
      <c r="S128" s="160">
        <v>4060039033000</v>
      </c>
    </row>
    <row r="129" spans="1:19" s="471" customFormat="1" x14ac:dyDescent="0.2">
      <c r="A129" s="468"/>
      <c r="B129" s="132" t="s">
        <v>1406</v>
      </c>
      <c r="C129" s="133" t="s">
        <v>176</v>
      </c>
      <c r="D129" s="134" t="s">
        <v>175</v>
      </c>
      <c r="E129" s="135" t="s">
        <v>1407</v>
      </c>
      <c r="F129" s="427" t="s">
        <v>682</v>
      </c>
      <c r="G129" s="308">
        <v>54.62</v>
      </c>
      <c r="H129" s="308">
        <f t="shared" si="1"/>
        <v>257</v>
      </c>
      <c r="I129" s="227" t="s">
        <v>2832</v>
      </c>
      <c r="J129" s="137" t="s">
        <v>229</v>
      </c>
      <c r="K129" s="137" t="s">
        <v>3</v>
      </c>
      <c r="L129" s="138">
        <v>8536909599</v>
      </c>
      <c r="M129" s="137" t="s">
        <v>626</v>
      </c>
      <c r="N129" s="138">
        <v>174</v>
      </c>
      <c r="O129" s="138" t="s">
        <v>1408</v>
      </c>
      <c r="P129" s="282"/>
      <c r="Q129" s="137" t="s">
        <v>1118</v>
      </c>
      <c r="R129" s="204"/>
      <c r="S129" s="160">
        <v>8717332097494</v>
      </c>
    </row>
    <row r="130" spans="1:19" s="471" customFormat="1" x14ac:dyDescent="0.2">
      <c r="A130" s="468"/>
      <c r="B130" s="132" t="s">
        <v>1409</v>
      </c>
      <c r="C130" s="133" t="s">
        <v>179</v>
      </c>
      <c r="D130" s="134" t="s">
        <v>178</v>
      </c>
      <c r="E130" s="135" t="s">
        <v>1410</v>
      </c>
      <c r="F130" s="427" t="s">
        <v>682</v>
      </c>
      <c r="G130" s="308">
        <v>15.51</v>
      </c>
      <c r="H130" s="308">
        <f t="shared" si="1"/>
        <v>73</v>
      </c>
      <c r="I130" s="227" t="s">
        <v>2832</v>
      </c>
      <c r="J130" s="137" t="s">
        <v>229</v>
      </c>
      <c r="K130" s="137" t="s">
        <v>3</v>
      </c>
      <c r="L130" s="138">
        <v>3926909790</v>
      </c>
      <c r="M130" s="137" t="s">
        <v>626</v>
      </c>
      <c r="N130" s="138">
        <v>192</v>
      </c>
      <c r="O130" s="138" t="s">
        <v>1411</v>
      </c>
      <c r="P130" s="282"/>
      <c r="Q130" s="137" t="s">
        <v>1118</v>
      </c>
      <c r="R130" s="204"/>
      <c r="S130" s="160">
        <v>8717332097487</v>
      </c>
    </row>
    <row r="131" spans="1:19" s="471" customFormat="1" x14ac:dyDescent="0.2">
      <c r="A131" s="468"/>
      <c r="B131" s="132" t="s">
        <v>1412</v>
      </c>
      <c r="C131" s="133" t="s">
        <v>182</v>
      </c>
      <c r="D131" s="134" t="s">
        <v>181</v>
      </c>
      <c r="E131" s="135" t="s">
        <v>1413</v>
      </c>
      <c r="F131" s="427" t="s">
        <v>682</v>
      </c>
      <c r="G131" s="308">
        <v>24.5</v>
      </c>
      <c r="H131" s="308">
        <f t="shared" si="1"/>
        <v>115</v>
      </c>
      <c r="I131" s="227" t="s">
        <v>2832</v>
      </c>
      <c r="J131" s="137" t="s">
        <v>229</v>
      </c>
      <c r="K131" s="137" t="s">
        <v>3</v>
      </c>
      <c r="L131" s="138">
        <v>3926909790</v>
      </c>
      <c r="M131" s="137" t="s">
        <v>626</v>
      </c>
      <c r="N131" s="138">
        <v>20</v>
      </c>
      <c r="O131" s="138" t="s">
        <v>1414</v>
      </c>
      <c r="P131" s="282"/>
      <c r="Q131" s="137" t="s">
        <v>1118</v>
      </c>
      <c r="R131" s="204"/>
      <c r="S131" s="160">
        <v>8717332097562</v>
      </c>
    </row>
    <row r="132" spans="1:19" s="471" customFormat="1" x14ac:dyDescent="0.2">
      <c r="A132" s="468"/>
      <c r="B132" s="132" t="s">
        <v>1415</v>
      </c>
      <c r="C132" s="133" t="s">
        <v>185</v>
      </c>
      <c r="D132" s="134" t="s">
        <v>184</v>
      </c>
      <c r="E132" s="135" t="s">
        <v>1416</v>
      </c>
      <c r="F132" s="427" t="s">
        <v>682</v>
      </c>
      <c r="G132" s="308">
        <v>6.16</v>
      </c>
      <c r="H132" s="308">
        <f t="shared" si="1"/>
        <v>29</v>
      </c>
      <c r="I132" s="227" t="s">
        <v>2832</v>
      </c>
      <c r="J132" s="137" t="s">
        <v>229</v>
      </c>
      <c r="K132" s="137" t="s">
        <v>3</v>
      </c>
      <c r="L132" s="138">
        <v>3926909790</v>
      </c>
      <c r="M132" s="137" t="s">
        <v>626</v>
      </c>
      <c r="N132" s="138">
        <v>151</v>
      </c>
      <c r="O132" s="138" t="s">
        <v>1417</v>
      </c>
      <c r="P132" s="282"/>
      <c r="Q132" s="137" t="s">
        <v>1118</v>
      </c>
      <c r="R132" s="209"/>
      <c r="S132" s="160">
        <v>8717332097555</v>
      </c>
    </row>
    <row r="133" spans="1:19" s="471" customFormat="1" ht="16.5" x14ac:dyDescent="0.2">
      <c r="A133" s="468"/>
      <c r="B133" s="132" t="s">
        <v>1418</v>
      </c>
      <c r="C133" s="133" t="s">
        <v>187</v>
      </c>
      <c r="D133" s="134" t="s">
        <v>685</v>
      </c>
      <c r="E133" s="135" t="s">
        <v>1419</v>
      </c>
      <c r="F133" s="427" t="s">
        <v>682</v>
      </c>
      <c r="G133" s="308">
        <v>13.55</v>
      </c>
      <c r="H133" s="308">
        <f t="shared" si="1"/>
        <v>64</v>
      </c>
      <c r="I133" s="227" t="s">
        <v>2832</v>
      </c>
      <c r="J133" s="137" t="s">
        <v>229</v>
      </c>
      <c r="K133" s="137" t="s">
        <v>3</v>
      </c>
      <c r="L133" s="138">
        <v>3926909790</v>
      </c>
      <c r="M133" s="137" t="s">
        <v>626</v>
      </c>
      <c r="N133" s="138">
        <v>38</v>
      </c>
      <c r="O133" s="138" t="s">
        <v>1299</v>
      </c>
      <c r="P133" s="210"/>
      <c r="Q133" s="137" t="s">
        <v>1118</v>
      </c>
      <c r="R133" s="139"/>
      <c r="S133" s="160" t="s">
        <v>1420</v>
      </c>
    </row>
    <row r="134" spans="1:19" s="471" customFormat="1" x14ac:dyDescent="0.2">
      <c r="A134" s="468"/>
      <c r="B134" s="132" t="s">
        <v>1421</v>
      </c>
      <c r="C134" s="133" t="s">
        <v>190</v>
      </c>
      <c r="D134" s="134" t="s">
        <v>189</v>
      </c>
      <c r="E134" s="135" t="s">
        <v>1422</v>
      </c>
      <c r="F134" s="427" t="s">
        <v>682</v>
      </c>
      <c r="G134" s="308">
        <v>9.44</v>
      </c>
      <c r="H134" s="308">
        <f t="shared" ref="H134:H197" si="2">ROUND(ROUND(G134*4.704,2),0)</f>
        <v>44</v>
      </c>
      <c r="I134" s="227" t="s">
        <v>2832</v>
      </c>
      <c r="J134" s="137" t="s">
        <v>229</v>
      </c>
      <c r="K134" s="137" t="s">
        <v>3</v>
      </c>
      <c r="L134" s="138">
        <v>7320208990</v>
      </c>
      <c r="M134" s="137" t="s">
        <v>626</v>
      </c>
      <c r="N134" s="138">
        <v>10</v>
      </c>
      <c r="O134" s="138" t="s">
        <v>1423</v>
      </c>
      <c r="P134" s="210" t="s">
        <v>1424</v>
      </c>
      <c r="Q134" s="137" t="s">
        <v>600</v>
      </c>
      <c r="R134" s="139"/>
      <c r="S134" s="160" t="s">
        <v>1425</v>
      </c>
    </row>
    <row r="135" spans="1:19" s="471" customFormat="1" x14ac:dyDescent="0.2">
      <c r="A135" s="468"/>
      <c r="B135" s="132" t="s">
        <v>1426</v>
      </c>
      <c r="C135" s="133" t="s">
        <v>192</v>
      </c>
      <c r="D135" s="200" t="s">
        <v>191</v>
      </c>
      <c r="E135" s="201" t="s">
        <v>1427</v>
      </c>
      <c r="F135" s="427" t="s">
        <v>682</v>
      </c>
      <c r="G135" s="308">
        <v>54.6</v>
      </c>
      <c r="H135" s="308">
        <f t="shared" si="2"/>
        <v>257</v>
      </c>
      <c r="I135" s="227" t="s">
        <v>2832</v>
      </c>
      <c r="J135" s="137" t="s">
        <v>229</v>
      </c>
      <c r="K135" s="137" t="s">
        <v>3</v>
      </c>
      <c r="L135" s="138">
        <v>8536909599</v>
      </c>
      <c r="M135" s="137" t="s">
        <v>626</v>
      </c>
      <c r="N135" s="138">
        <v>2</v>
      </c>
      <c r="O135" s="138" t="s">
        <v>1428</v>
      </c>
      <c r="P135" s="279"/>
      <c r="Q135" s="137" t="s">
        <v>1118</v>
      </c>
      <c r="R135" s="202"/>
      <c r="S135" s="160" t="s">
        <v>1429</v>
      </c>
    </row>
    <row r="136" spans="1:19" s="471" customFormat="1" x14ac:dyDescent="0.2">
      <c r="A136" s="468"/>
      <c r="B136" s="211" t="s">
        <v>1430</v>
      </c>
      <c r="C136" s="212"/>
      <c r="D136" s="213" t="s">
        <v>1160</v>
      </c>
      <c r="E136" s="212"/>
      <c r="F136" s="433"/>
      <c r="G136" s="473"/>
      <c r="H136" s="473"/>
      <c r="I136" s="447" t="s">
        <v>1160</v>
      </c>
      <c r="J136" s="215"/>
      <c r="K136" s="215"/>
      <c r="L136" s="215"/>
      <c r="M136" s="215"/>
      <c r="N136" s="215" t="s">
        <v>1160</v>
      </c>
      <c r="O136" s="215" t="s">
        <v>1160</v>
      </c>
      <c r="P136" s="283"/>
      <c r="Q136" s="215"/>
      <c r="R136" s="215"/>
      <c r="S136" s="284"/>
    </row>
    <row r="137" spans="1:19" s="471" customFormat="1" x14ac:dyDescent="0.2">
      <c r="A137" s="468"/>
      <c r="B137" s="132" t="s">
        <v>1431</v>
      </c>
      <c r="C137" s="133" t="s">
        <v>1432</v>
      </c>
      <c r="D137" s="134" t="s">
        <v>204</v>
      </c>
      <c r="E137" s="135" t="s">
        <v>1433</v>
      </c>
      <c r="F137" s="427" t="s">
        <v>682</v>
      </c>
      <c r="G137" s="308">
        <v>43.37</v>
      </c>
      <c r="H137" s="308">
        <f t="shared" si="2"/>
        <v>204</v>
      </c>
      <c r="I137" s="227" t="s">
        <v>2832</v>
      </c>
      <c r="J137" s="137" t="s">
        <v>229</v>
      </c>
      <c r="K137" s="137" t="s">
        <v>3</v>
      </c>
      <c r="L137" s="138">
        <v>8536909599</v>
      </c>
      <c r="M137" s="137" t="s">
        <v>626</v>
      </c>
      <c r="N137" s="138">
        <v>28</v>
      </c>
      <c r="O137" s="138" t="s">
        <v>1434</v>
      </c>
      <c r="P137" s="285"/>
      <c r="Q137" s="137" t="s">
        <v>1118</v>
      </c>
      <c r="R137" s="209"/>
      <c r="S137" s="160" t="s">
        <v>1435</v>
      </c>
    </row>
    <row r="138" spans="1:19" s="529" customFormat="1" x14ac:dyDescent="0.2">
      <c r="A138" s="527"/>
      <c r="B138" s="369" t="s">
        <v>1437</v>
      </c>
      <c r="C138" s="375" t="s">
        <v>198</v>
      </c>
      <c r="D138" s="376" t="s">
        <v>197</v>
      </c>
      <c r="E138" s="367" t="s">
        <v>1438</v>
      </c>
      <c r="F138" s="439" t="s">
        <v>682</v>
      </c>
      <c r="G138" s="440">
        <v>5.56</v>
      </c>
      <c r="H138" s="440">
        <f>ROUND(ROUND(G138*4.704*1.28,2),0)</f>
        <v>33</v>
      </c>
      <c r="I138" s="528" t="s">
        <v>2832</v>
      </c>
      <c r="J138" s="413" t="s">
        <v>229</v>
      </c>
      <c r="K138" s="403">
        <v>1</v>
      </c>
      <c r="L138" s="403">
        <v>8536909599</v>
      </c>
      <c r="M138" s="413" t="s">
        <v>626</v>
      </c>
      <c r="N138" s="403">
        <v>3162</v>
      </c>
      <c r="O138" s="403" t="s">
        <v>1439</v>
      </c>
      <c r="P138" s="366"/>
      <c r="Q138" s="413" t="s">
        <v>1118</v>
      </c>
      <c r="R138" s="415"/>
      <c r="S138" s="407">
        <v>8717332019878</v>
      </c>
    </row>
    <row r="139" spans="1:19" s="529" customFormat="1" x14ac:dyDescent="0.2">
      <c r="A139" s="527"/>
      <c r="B139" s="369" t="s">
        <v>1440</v>
      </c>
      <c r="C139" s="375" t="s">
        <v>200</v>
      </c>
      <c r="D139" s="376" t="s">
        <v>722</v>
      </c>
      <c r="E139" s="367" t="s">
        <v>1441</v>
      </c>
      <c r="F139" s="439" t="s">
        <v>682</v>
      </c>
      <c r="G139" s="440">
        <v>5.21</v>
      </c>
      <c r="H139" s="440">
        <f>ROUND(ROUND(G139*4.704*1.37,2),0)</f>
        <v>34</v>
      </c>
      <c r="I139" s="528" t="s">
        <v>2832</v>
      </c>
      <c r="J139" s="413" t="s">
        <v>229</v>
      </c>
      <c r="K139" s="413" t="s">
        <v>3</v>
      </c>
      <c r="L139" s="403">
        <v>8536909599</v>
      </c>
      <c r="M139" s="413" t="s">
        <v>626</v>
      </c>
      <c r="N139" s="403">
        <v>11606</v>
      </c>
      <c r="O139" s="403" t="s">
        <v>1434</v>
      </c>
      <c r="P139" s="366"/>
      <c r="Q139" s="413" t="s">
        <v>1118</v>
      </c>
      <c r="R139" s="415"/>
      <c r="S139" s="407">
        <v>8717332019878</v>
      </c>
    </row>
    <row r="140" spans="1:19" s="471" customFormat="1" x14ac:dyDescent="0.2">
      <c r="A140" s="468"/>
      <c r="B140" s="132" t="s">
        <v>1442</v>
      </c>
      <c r="C140" s="133" t="s">
        <v>203</v>
      </c>
      <c r="D140" s="134" t="s">
        <v>202</v>
      </c>
      <c r="E140" s="135" t="s">
        <v>1443</v>
      </c>
      <c r="F140" s="427" t="s">
        <v>682</v>
      </c>
      <c r="G140" s="308">
        <v>124.93</v>
      </c>
      <c r="H140" s="308">
        <f t="shared" si="2"/>
        <v>588</v>
      </c>
      <c r="I140" s="227" t="s">
        <v>2832</v>
      </c>
      <c r="J140" s="137" t="s">
        <v>229</v>
      </c>
      <c r="K140" s="137" t="s">
        <v>3</v>
      </c>
      <c r="L140" s="138">
        <v>8536909599</v>
      </c>
      <c r="M140" s="137" t="s">
        <v>626</v>
      </c>
      <c r="N140" s="138">
        <v>38</v>
      </c>
      <c r="O140" s="138" t="s">
        <v>1444</v>
      </c>
      <c r="P140" s="158" t="s">
        <v>1445</v>
      </c>
      <c r="Q140" s="137" t="s">
        <v>1118</v>
      </c>
      <c r="R140" s="209"/>
      <c r="S140" s="160">
        <v>8717332808830</v>
      </c>
    </row>
    <row r="141" spans="1:19" s="471" customFormat="1" x14ac:dyDescent="0.2">
      <c r="A141" s="468"/>
      <c r="B141" s="132" t="s">
        <v>1446</v>
      </c>
      <c r="C141" s="133" t="s">
        <v>208</v>
      </c>
      <c r="D141" s="134" t="s">
        <v>207</v>
      </c>
      <c r="E141" s="135" t="s">
        <v>1447</v>
      </c>
      <c r="F141" s="427" t="s">
        <v>682</v>
      </c>
      <c r="G141" s="308">
        <v>7.06</v>
      </c>
      <c r="H141" s="308">
        <f t="shared" si="2"/>
        <v>33</v>
      </c>
      <c r="I141" s="227" t="s">
        <v>2832</v>
      </c>
      <c r="J141" s="137" t="s">
        <v>229</v>
      </c>
      <c r="K141" s="137" t="s">
        <v>3</v>
      </c>
      <c r="L141" s="138">
        <v>3926909790</v>
      </c>
      <c r="M141" s="137" t="s">
        <v>626</v>
      </c>
      <c r="N141" s="138">
        <v>944</v>
      </c>
      <c r="O141" s="138" t="s">
        <v>1219</v>
      </c>
      <c r="P141" s="158"/>
      <c r="Q141" s="137" t="s">
        <v>600</v>
      </c>
      <c r="R141" s="209"/>
      <c r="S141" s="160">
        <v>8717332020461</v>
      </c>
    </row>
    <row r="142" spans="1:19" s="471" customFormat="1" x14ac:dyDescent="0.2">
      <c r="A142" s="468"/>
      <c r="B142" s="132" t="s">
        <v>1448</v>
      </c>
      <c r="C142" s="133" t="s">
        <v>211</v>
      </c>
      <c r="D142" s="134" t="s">
        <v>210</v>
      </c>
      <c r="E142" s="135" t="s">
        <v>1449</v>
      </c>
      <c r="F142" s="427" t="s">
        <v>682</v>
      </c>
      <c r="G142" s="308">
        <v>30.84</v>
      </c>
      <c r="H142" s="308">
        <f t="shared" si="2"/>
        <v>145</v>
      </c>
      <c r="I142" s="227" t="s">
        <v>2832</v>
      </c>
      <c r="J142" s="137" t="s">
        <v>229</v>
      </c>
      <c r="K142" s="138">
        <v>1</v>
      </c>
      <c r="L142" s="138">
        <v>8536909599</v>
      </c>
      <c r="M142" s="137" t="s">
        <v>626</v>
      </c>
      <c r="N142" s="138">
        <v>254</v>
      </c>
      <c r="O142" s="138" t="s">
        <v>1450</v>
      </c>
      <c r="P142" s="158"/>
      <c r="Q142" s="137" t="s">
        <v>1118</v>
      </c>
      <c r="R142" s="209"/>
      <c r="S142" s="160">
        <v>8717332022519</v>
      </c>
    </row>
    <row r="143" spans="1:19" s="471" customFormat="1" x14ac:dyDescent="0.2">
      <c r="A143" s="468"/>
      <c r="B143" s="132" t="s">
        <v>1451</v>
      </c>
      <c r="C143" s="133" t="s">
        <v>214</v>
      </c>
      <c r="D143" s="134" t="s">
        <v>213</v>
      </c>
      <c r="E143" s="135" t="s">
        <v>1452</v>
      </c>
      <c r="F143" s="427" t="s">
        <v>682</v>
      </c>
      <c r="G143" s="308">
        <v>49.34</v>
      </c>
      <c r="H143" s="308">
        <f t="shared" si="2"/>
        <v>232</v>
      </c>
      <c r="I143" s="227" t="s">
        <v>2832</v>
      </c>
      <c r="J143" s="137" t="s">
        <v>229</v>
      </c>
      <c r="K143" s="137" t="s">
        <v>3</v>
      </c>
      <c r="L143" s="138">
        <v>7326909890</v>
      </c>
      <c r="M143" s="137" t="s">
        <v>666</v>
      </c>
      <c r="N143" s="138">
        <v>39</v>
      </c>
      <c r="O143" s="138" t="s">
        <v>1453</v>
      </c>
      <c r="P143" s="158"/>
      <c r="Q143" s="137" t="s">
        <v>1118</v>
      </c>
      <c r="R143" s="209"/>
      <c r="S143" s="160">
        <v>8717332003266</v>
      </c>
    </row>
    <row r="144" spans="1:19" s="471" customFormat="1" x14ac:dyDescent="0.2">
      <c r="A144" s="468"/>
      <c r="B144" s="132" t="s">
        <v>1454</v>
      </c>
      <c r="C144" s="133" t="s">
        <v>217</v>
      </c>
      <c r="D144" s="134" t="s">
        <v>216</v>
      </c>
      <c r="E144" s="135" t="s">
        <v>1455</v>
      </c>
      <c r="F144" s="427" t="s">
        <v>682</v>
      </c>
      <c r="G144" s="308">
        <v>26.57</v>
      </c>
      <c r="H144" s="308">
        <f t="shared" si="2"/>
        <v>125</v>
      </c>
      <c r="I144" s="227" t="s">
        <v>2832</v>
      </c>
      <c r="J144" s="137" t="s">
        <v>229</v>
      </c>
      <c r="K144" s="137" t="s">
        <v>3</v>
      </c>
      <c r="L144" s="138">
        <v>3926909790</v>
      </c>
      <c r="M144" s="137" t="s">
        <v>666</v>
      </c>
      <c r="N144" s="138">
        <v>123</v>
      </c>
      <c r="O144" s="138" t="s">
        <v>1456</v>
      </c>
      <c r="P144" s="158" t="s">
        <v>1445</v>
      </c>
      <c r="Q144" s="137" t="s">
        <v>1118</v>
      </c>
      <c r="R144" s="209"/>
      <c r="S144" s="160">
        <v>8717332003310</v>
      </c>
    </row>
    <row r="145" spans="1:19" s="471" customFormat="1" ht="16.5" x14ac:dyDescent="0.2">
      <c r="A145" s="468"/>
      <c r="B145" s="132" t="s">
        <v>1457</v>
      </c>
      <c r="C145" s="133" t="s">
        <v>219</v>
      </c>
      <c r="D145" s="134" t="s">
        <v>218</v>
      </c>
      <c r="E145" s="135" t="s">
        <v>1458</v>
      </c>
      <c r="F145" s="427" t="s">
        <v>682</v>
      </c>
      <c r="G145" s="308">
        <v>0.54</v>
      </c>
      <c r="H145" s="308">
        <f t="shared" si="2"/>
        <v>3</v>
      </c>
      <c r="I145" s="227" t="s">
        <v>2832</v>
      </c>
      <c r="J145" s="137" t="s">
        <v>229</v>
      </c>
      <c r="K145" s="137" t="s">
        <v>3</v>
      </c>
      <c r="L145" s="138">
        <v>3926909790</v>
      </c>
      <c r="M145" s="137" t="s">
        <v>666</v>
      </c>
      <c r="N145" s="138">
        <v>4597</v>
      </c>
      <c r="O145" s="138" t="s">
        <v>1459</v>
      </c>
      <c r="P145" s="210" t="s">
        <v>1460</v>
      </c>
      <c r="Q145" s="137" t="s">
        <v>600</v>
      </c>
      <c r="R145" s="209"/>
      <c r="S145" s="160">
        <v>8717332003396</v>
      </c>
    </row>
    <row r="146" spans="1:19" s="471" customFormat="1" ht="16.5" x14ac:dyDescent="0.2">
      <c r="A146" s="468"/>
      <c r="B146" s="132" t="s">
        <v>1461</v>
      </c>
      <c r="C146" s="133" t="s">
        <v>221</v>
      </c>
      <c r="D146" s="134" t="s">
        <v>220</v>
      </c>
      <c r="E146" s="135" t="s">
        <v>1462</v>
      </c>
      <c r="F146" s="427" t="s">
        <v>682</v>
      </c>
      <c r="G146" s="308">
        <v>0.56999999999999995</v>
      </c>
      <c r="H146" s="308">
        <f t="shared" si="2"/>
        <v>3</v>
      </c>
      <c r="I146" s="227" t="s">
        <v>2832</v>
      </c>
      <c r="J146" s="137" t="s">
        <v>229</v>
      </c>
      <c r="K146" s="137" t="s">
        <v>3</v>
      </c>
      <c r="L146" s="138">
        <v>3926909790</v>
      </c>
      <c r="M146" s="137" t="s">
        <v>666</v>
      </c>
      <c r="N146" s="138">
        <v>879</v>
      </c>
      <c r="O146" s="138" t="s">
        <v>1439</v>
      </c>
      <c r="P146" s="210" t="s">
        <v>1460</v>
      </c>
      <c r="Q146" s="137" t="s">
        <v>600</v>
      </c>
      <c r="R146" s="209"/>
      <c r="S146" s="160">
        <v>8717332003402</v>
      </c>
    </row>
    <row r="147" spans="1:19" s="471" customFormat="1" x14ac:dyDescent="0.2">
      <c r="A147" s="468"/>
      <c r="B147" s="132" t="s">
        <v>1463</v>
      </c>
      <c r="C147" s="133" t="s">
        <v>222</v>
      </c>
      <c r="D147" s="134" t="s">
        <v>2838</v>
      </c>
      <c r="E147" s="135" t="s">
        <v>1464</v>
      </c>
      <c r="F147" s="427" t="s">
        <v>682</v>
      </c>
      <c r="G147" s="308">
        <v>49.6</v>
      </c>
      <c r="H147" s="308">
        <f t="shared" si="2"/>
        <v>233</v>
      </c>
      <c r="I147" s="227" t="s">
        <v>2832</v>
      </c>
      <c r="J147" s="137" t="s">
        <v>229</v>
      </c>
      <c r="K147" s="137" t="s">
        <v>3</v>
      </c>
      <c r="L147" s="138">
        <v>8531900000</v>
      </c>
      <c r="M147" s="137" t="s">
        <v>666</v>
      </c>
      <c r="N147" s="138">
        <v>15</v>
      </c>
      <c r="O147" s="138" t="s">
        <v>1465</v>
      </c>
      <c r="P147" s="158"/>
      <c r="Q147" s="137" t="s">
        <v>600</v>
      </c>
      <c r="R147" s="209"/>
      <c r="S147" s="160">
        <v>8717332003280</v>
      </c>
    </row>
    <row r="148" spans="1:19" s="471" customFormat="1" x14ac:dyDescent="0.2">
      <c r="A148" s="468"/>
      <c r="B148" s="132" t="s">
        <v>1466</v>
      </c>
      <c r="C148" s="133" t="s">
        <v>224</v>
      </c>
      <c r="D148" s="134" t="s">
        <v>655</v>
      </c>
      <c r="E148" s="135" t="s">
        <v>1467</v>
      </c>
      <c r="F148" s="427" t="s">
        <v>682</v>
      </c>
      <c r="G148" s="308">
        <v>44.06</v>
      </c>
      <c r="H148" s="308">
        <f t="shared" si="2"/>
        <v>207</v>
      </c>
      <c r="I148" s="227" t="s">
        <v>2832</v>
      </c>
      <c r="J148" s="137" t="s">
        <v>229</v>
      </c>
      <c r="K148" s="137" t="s">
        <v>3</v>
      </c>
      <c r="L148" s="138">
        <v>3926909790</v>
      </c>
      <c r="M148" s="137" t="s">
        <v>666</v>
      </c>
      <c r="N148" s="138">
        <v>33</v>
      </c>
      <c r="O148" s="138" t="s">
        <v>1468</v>
      </c>
      <c r="P148" s="158"/>
      <c r="Q148" s="137" t="s">
        <v>600</v>
      </c>
      <c r="R148" s="209"/>
      <c r="S148" s="160">
        <v>8717332003426</v>
      </c>
    </row>
    <row r="149" spans="1:19" s="471" customFormat="1" x14ac:dyDescent="0.2">
      <c r="A149" s="468"/>
      <c r="B149" s="132" t="s">
        <v>1469</v>
      </c>
      <c r="C149" s="133" t="s">
        <v>227</v>
      </c>
      <c r="D149" s="134" t="s">
        <v>228</v>
      </c>
      <c r="E149" s="135" t="s">
        <v>1470</v>
      </c>
      <c r="F149" s="427" t="s">
        <v>682</v>
      </c>
      <c r="G149" s="308">
        <v>47.87</v>
      </c>
      <c r="H149" s="308">
        <f t="shared" si="2"/>
        <v>225</v>
      </c>
      <c r="I149" s="227" t="s">
        <v>2832</v>
      </c>
      <c r="J149" s="137" t="s">
        <v>229</v>
      </c>
      <c r="K149" s="138">
        <v>1</v>
      </c>
      <c r="L149" s="138">
        <v>8531900000</v>
      </c>
      <c r="M149" s="137" t="s">
        <v>625</v>
      </c>
      <c r="N149" s="138">
        <v>175</v>
      </c>
      <c r="O149" s="138" t="s">
        <v>1471</v>
      </c>
      <c r="P149" s="158"/>
      <c r="Q149" s="137" t="s">
        <v>1118</v>
      </c>
      <c r="R149" s="209"/>
      <c r="S149" s="160">
        <v>8717332927982</v>
      </c>
    </row>
    <row r="150" spans="1:19" s="471" customFormat="1" x14ac:dyDescent="0.2">
      <c r="A150" s="468"/>
      <c r="B150" s="132" t="s">
        <v>1472</v>
      </c>
      <c r="C150" s="133" t="s">
        <v>230</v>
      </c>
      <c r="D150" s="134" t="s">
        <v>231</v>
      </c>
      <c r="E150" s="135" t="s">
        <v>1470</v>
      </c>
      <c r="F150" s="427" t="s">
        <v>682</v>
      </c>
      <c r="G150" s="308">
        <v>15.94</v>
      </c>
      <c r="H150" s="308">
        <f t="shared" si="2"/>
        <v>75</v>
      </c>
      <c r="I150" s="227" t="s">
        <v>2832</v>
      </c>
      <c r="J150" s="137" t="s">
        <v>229</v>
      </c>
      <c r="K150" s="137" t="s">
        <v>3</v>
      </c>
      <c r="L150" s="138">
        <v>8531900000</v>
      </c>
      <c r="M150" s="137" t="s">
        <v>625</v>
      </c>
      <c r="N150" s="138">
        <v>1155</v>
      </c>
      <c r="O150" s="138" t="s">
        <v>1473</v>
      </c>
      <c r="P150" s="158"/>
      <c r="Q150" s="137" t="s">
        <v>1118</v>
      </c>
      <c r="R150" s="209"/>
      <c r="S150" s="160">
        <v>8717332926756</v>
      </c>
    </row>
    <row r="151" spans="1:19" s="471" customFormat="1" x14ac:dyDescent="0.2">
      <c r="A151" s="468"/>
      <c r="B151" s="132" t="s">
        <v>1474</v>
      </c>
      <c r="C151" s="133" t="s">
        <v>849</v>
      </c>
      <c r="D151" s="134" t="s">
        <v>848</v>
      </c>
      <c r="E151" s="135" t="s">
        <v>1475</v>
      </c>
      <c r="F151" s="427" t="s">
        <v>682</v>
      </c>
      <c r="G151" s="308">
        <v>25.3</v>
      </c>
      <c r="H151" s="308">
        <f t="shared" si="2"/>
        <v>119</v>
      </c>
      <c r="I151" s="227" t="s">
        <v>2832</v>
      </c>
      <c r="J151" s="137" t="s">
        <v>229</v>
      </c>
      <c r="K151" s="137" t="s">
        <v>3</v>
      </c>
      <c r="L151" s="138">
        <v>3926909790</v>
      </c>
      <c r="M151" s="137" t="s">
        <v>666</v>
      </c>
      <c r="N151" s="138">
        <v>84</v>
      </c>
      <c r="O151" s="138" t="s">
        <v>1434</v>
      </c>
      <c r="P151" s="158"/>
      <c r="Q151" s="137" t="s">
        <v>600</v>
      </c>
      <c r="R151" s="209"/>
      <c r="S151" s="160">
        <v>8717332018994</v>
      </c>
    </row>
    <row r="152" spans="1:19" s="471" customFormat="1" ht="16.5" x14ac:dyDescent="0.2">
      <c r="A152" s="468"/>
      <c r="B152" s="132" t="s">
        <v>1476</v>
      </c>
      <c r="C152" s="133" t="s">
        <v>1477</v>
      </c>
      <c r="D152" s="134" t="s">
        <v>1478</v>
      </c>
      <c r="E152" s="135" t="s">
        <v>1479</v>
      </c>
      <c r="F152" s="427" t="s">
        <v>682</v>
      </c>
      <c r="G152" s="308">
        <v>434.19</v>
      </c>
      <c r="H152" s="308">
        <f t="shared" si="2"/>
        <v>2042</v>
      </c>
      <c r="I152" s="227" t="s">
        <v>2832</v>
      </c>
      <c r="J152" s="137" t="s">
        <v>229</v>
      </c>
      <c r="K152" s="137" t="s">
        <v>229</v>
      </c>
      <c r="L152" s="138" t="s">
        <v>2622</v>
      </c>
      <c r="M152" s="137" t="s">
        <v>626</v>
      </c>
      <c r="N152" s="138">
        <v>0</v>
      </c>
      <c r="O152" s="138" t="s">
        <v>1480</v>
      </c>
      <c r="P152" s="158" t="s">
        <v>1481</v>
      </c>
      <c r="Q152" s="137" t="s">
        <v>600</v>
      </c>
      <c r="R152" s="209" t="s">
        <v>1482</v>
      </c>
      <c r="S152" s="160">
        <v>8717332822423</v>
      </c>
    </row>
    <row r="153" spans="1:19" s="471" customFormat="1" ht="13.5" thickBot="1" x14ac:dyDescent="0.25">
      <c r="A153" s="468"/>
      <c r="B153" s="132" t="s">
        <v>1483</v>
      </c>
      <c r="C153" s="132" t="s">
        <v>1484</v>
      </c>
      <c r="D153" s="134" t="s">
        <v>1485</v>
      </c>
      <c r="E153" s="156" t="s">
        <v>1486</v>
      </c>
      <c r="F153" s="427" t="s">
        <v>682</v>
      </c>
      <c r="G153" s="308">
        <v>10.36</v>
      </c>
      <c r="H153" s="308">
        <f t="shared" si="2"/>
        <v>49</v>
      </c>
      <c r="I153" s="227" t="s">
        <v>2832</v>
      </c>
      <c r="J153" s="137" t="s">
        <v>229</v>
      </c>
      <c r="K153" s="137" t="s">
        <v>229</v>
      </c>
      <c r="L153" s="138" t="s">
        <v>2622</v>
      </c>
      <c r="M153" s="171" t="s">
        <v>626</v>
      </c>
      <c r="N153" s="138">
        <v>0</v>
      </c>
      <c r="O153" s="138" t="s">
        <v>1487</v>
      </c>
      <c r="P153" s="158"/>
      <c r="Q153" s="137" t="s">
        <v>600</v>
      </c>
      <c r="R153" s="209" t="s">
        <v>1482</v>
      </c>
      <c r="S153" s="160">
        <v>8717332808199</v>
      </c>
    </row>
    <row r="154" spans="1:19" s="471" customFormat="1" ht="13.5" thickBot="1" x14ac:dyDescent="0.25">
      <c r="A154" s="468"/>
      <c r="B154" s="480" t="s">
        <v>1488</v>
      </c>
      <c r="C154" s="424"/>
      <c r="D154" s="379" t="s">
        <v>1160</v>
      </c>
      <c r="E154" s="379"/>
      <c r="F154" s="380"/>
      <c r="G154" s="380"/>
      <c r="H154" s="380"/>
      <c r="I154" s="481" t="s">
        <v>1160</v>
      </c>
      <c r="J154" s="481"/>
      <c r="K154" s="481"/>
      <c r="L154" s="481"/>
      <c r="M154" s="481"/>
      <c r="N154" s="481" t="s">
        <v>1160</v>
      </c>
      <c r="O154" s="481" t="s">
        <v>1160</v>
      </c>
      <c r="P154" s="379"/>
      <c r="Q154" s="382"/>
      <c r="R154" s="382"/>
      <c r="S154" s="482"/>
    </row>
    <row r="155" spans="1:19" s="471" customFormat="1" x14ac:dyDescent="0.2">
      <c r="A155" s="468"/>
      <c r="B155" s="147" t="s">
        <v>1489</v>
      </c>
      <c r="C155" s="148"/>
      <c r="D155" s="149" t="s">
        <v>1160</v>
      </c>
      <c r="E155" s="148"/>
      <c r="F155" s="150"/>
      <c r="G155" s="473"/>
      <c r="H155" s="473"/>
      <c r="I155" s="205" t="s">
        <v>1160</v>
      </c>
      <c r="J155" s="151"/>
      <c r="K155" s="151"/>
      <c r="L155" s="151"/>
      <c r="M155" s="151"/>
      <c r="N155" s="151" t="s">
        <v>1160</v>
      </c>
      <c r="O155" s="151" t="s">
        <v>1160</v>
      </c>
      <c r="P155" s="257"/>
      <c r="Q155" s="151"/>
      <c r="R155" s="151"/>
      <c r="S155" s="286"/>
    </row>
    <row r="156" spans="1:19" s="471" customFormat="1" x14ac:dyDescent="0.2">
      <c r="A156" s="468"/>
      <c r="B156" s="216" t="s">
        <v>1490</v>
      </c>
      <c r="C156" s="132" t="s">
        <v>565</v>
      </c>
      <c r="D156" s="134" t="s">
        <v>1023</v>
      </c>
      <c r="E156" s="135" t="s">
        <v>1491</v>
      </c>
      <c r="F156" s="427" t="s">
        <v>682</v>
      </c>
      <c r="G156" s="308">
        <v>40.92</v>
      </c>
      <c r="H156" s="308">
        <f t="shared" si="2"/>
        <v>192</v>
      </c>
      <c r="I156" s="227" t="s">
        <v>2832</v>
      </c>
      <c r="J156" s="137" t="s">
        <v>229</v>
      </c>
      <c r="K156" s="137" t="s">
        <v>3</v>
      </c>
      <c r="L156" s="138">
        <v>8531103000</v>
      </c>
      <c r="M156" s="137" t="s">
        <v>626</v>
      </c>
      <c r="N156" s="138">
        <v>690</v>
      </c>
      <c r="O156" s="138" t="s">
        <v>1492</v>
      </c>
      <c r="P156" s="135"/>
      <c r="Q156" s="137" t="s">
        <v>1118</v>
      </c>
      <c r="R156" s="131"/>
      <c r="S156" s="160">
        <v>8717332253180</v>
      </c>
    </row>
    <row r="157" spans="1:19" s="471" customFormat="1" x14ac:dyDescent="0.2">
      <c r="A157" s="468"/>
      <c r="B157" s="216" t="s">
        <v>1493</v>
      </c>
      <c r="C157" s="132" t="s">
        <v>567</v>
      </c>
      <c r="D157" s="134" t="s">
        <v>1024</v>
      </c>
      <c r="E157" s="135" t="s">
        <v>1494</v>
      </c>
      <c r="F157" s="427" t="s">
        <v>682</v>
      </c>
      <c r="G157" s="308">
        <v>180.16</v>
      </c>
      <c r="H157" s="308">
        <f t="shared" si="2"/>
        <v>847</v>
      </c>
      <c r="I157" s="227" t="s">
        <v>2832</v>
      </c>
      <c r="J157" s="137" t="s">
        <v>229</v>
      </c>
      <c r="K157" s="137" t="s">
        <v>3</v>
      </c>
      <c r="L157" s="138">
        <v>8531103000</v>
      </c>
      <c r="M157" s="137" t="s">
        <v>626</v>
      </c>
      <c r="N157" s="138">
        <v>23</v>
      </c>
      <c r="O157" s="138" t="s">
        <v>1219</v>
      </c>
      <c r="P157" s="135"/>
      <c r="Q157" s="137" t="s">
        <v>1118</v>
      </c>
      <c r="R157" s="131"/>
      <c r="S157" s="160">
        <v>8717332253173</v>
      </c>
    </row>
    <row r="158" spans="1:19" s="471" customFormat="1" x14ac:dyDescent="0.2">
      <c r="A158" s="468"/>
      <c r="B158" s="216" t="s">
        <v>1495</v>
      </c>
      <c r="C158" s="132" t="s">
        <v>569</v>
      </c>
      <c r="D158" s="134" t="s">
        <v>1025</v>
      </c>
      <c r="E158" s="135" t="s">
        <v>1496</v>
      </c>
      <c r="F158" s="427" t="s">
        <v>682</v>
      </c>
      <c r="G158" s="308">
        <v>70.489999999999995</v>
      </c>
      <c r="H158" s="308">
        <f t="shared" si="2"/>
        <v>332</v>
      </c>
      <c r="I158" s="227" t="s">
        <v>2832</v>
      </c>
      <c r="J158" s="137" t="s">
        <v>229</v>
      </c>
      <c r="K158" s="137" t="s">
        <v>3</v>
      </c>
      <c r="L158" s="138">
        <v>8531103000</v>
      </c>
      <c r="M158" s="137" t="s">
        <v>626</v>
      </c>
      <c r="N158" s="138">
        <v>113</v>
      </c>
      <c r="O158" s="138" t="s">
        <v>1434</v>
      </c>
      <c r="P158" s="135"/>
      <c r="Q158" s="137" t="s">
        <v>1118</v>
      </c>
      <c r="R158" s="131"/>
      <c r="S158" s="160">
        <v>8717332253210</v>
      </c>
    </row>
    <row r="159" spans="1:19" s="471" customFormat="1" x14ac:dyDescent="0.2">
      <c r="A159" s="468"/>
      <c r="B159" s="216" t="s">
        <v>1497</v>
      </c>
      <c r="C159" s="132" t="s">
        <v>571</v>
      </c>
      <c r="D159" s="134" t="s">
        <v>1026</v>
      </c>
      <c r="E159" s="135" t="s">
        <v>1498</v>
      </c>
      <c r="F159" s="427" t="s">
        <v>682</v>
      </c>
      <c r="G159" s="308">
        <v>31.28</v>
      </c>
      <c r="H159" s="308">
        <f t="shared" si="2"/>
        <v>147</v>
      </c>
      <c r="I159" s="227" t="s">
        <v>2832</v>
      </c>
      <c r="J159" s="137" t="s">
        <v>229</v>
      </c>
      <c r="K159" s="137" t="s">
        <v>3</v>
      </c>
      <c r="L159" s="138">
        <v>8531103000</v>
      </c>
      <c r="M159" s="137" t="s">
        <v>626</v>
      </c>
      <c r="N159" s="138">
        <v>134</v>
      </c>
      <c r="O159" s="138" t="s">
        <v>1499</v>
      </c>
      <c r="P159" s="135"/>
      <c r="Q159" s="137" t="s">
        <v>1118</v>
      </c>
      <c r="R159" s="131"/>
      <c r="S159" s="160">
        <v>8717332253166</v>
      </c>
    </row>
    <row r="160" spans="1:19" s="471" customFormat="1" x14ac:dyDescent="0.2">
      <c r="A160" s="468"/>
      <c r="B160" s="216" t="s">
        <v>1500</v>
      </c>
      <c r="C160" s="132" t="s">
        <v>1501</v>
      </c>
      <c r="D160" s="134" t="s">
        <v>1502</v>
      </c>
      <c r="E160" s="135" t="s">
        <v>1503</v>
      </c>
      <c r="F160" s="427" t="s">
        <v>682</v>
      </c>
      <c r="G160" s="308">
        <v>61.24</v>
      </c>
      <c r="H160" s="308">
        <f t="shared" si="2"/>
        <v>288</v>
      </c>
      <c r="I160" s="227" t="s">
        <v>2832</v>
      </c>
      <c r="J160" s="137" t="s">
        <v>229</v>
      </c>
      <c r="K160" s="137" t="s">
        <v>3</v>
      </c>
      <c r="L160" s="138">
        <v>8531103000</v>
      </c>
      <c r="M160" s="137" t="s">
        <v>626</v>
      </c>
      <c r="N160" s="138">
        <v>2</v>
      </c>
      <c r="O160" s="138" t="s">
        <v>1434</v>
      </c>
      <c r="P160" s="135"/>
      <c r="Q160" s="137" t="s">
        <v>1118</v>
      </c>
      <c r="R160" s="131"/>
      <c r="S160" s="160">
        <v>8717332253203</v>
      </c>
    </row>
    <row r="161" spans="1:19" s="471" customFormat="1" x14ac:dyDescent="0.2">
      <c r="A161" s="468"/>
      <c r="B161" s="216" t="s">
        <v>1504</v>
      </c>
      <c r="C161" s="132" t="s">
        <v>573</v>
      </c>
      <c r="D161" s="134" t="s">
        <v>572</v>
      </c>
      <c r="E161" s="135" t="s">
        <v>1505</v>
      </c>
      <c r="F161" s="427" t="s">
        <v>682</v>
      </c>
      <c r="G161" s="308">
        <v>40.92</v>
      </c>
      <c r="H161" s="308">
        <f t="shared" si="2"/>
        <v>192</v>
      </c>
      <c r="I161" s="227" t="s">
        <v>2832</v>
      </c>
      <c r="J161" s="137" t="s">
        <v>229</v>
      </c>
      <c r="K161" s="137" t="s">
        <v>3</v>
      </c>
      <c r="L161" s="138">
        <v>8531900000</v>
      </c>
      <c r="M161" s="137" t="s">
        <v>626</v>
      </c>
      <c r="N161" s="138">
        <v>31</v>
      </c>
      <c r="O161" s="138" t="s">
        <v>1434</v>
      </c>
      <c r="P161" s="135"/>
      <c r="Q161" s="137" t="s">
        <v>1118</v>
      </c>
      <c r="R161" s="131"/>
      <c r="S161" s="160">
        <v>800549091664</v>
      </c>
    </row>
    <row r="162" spans="1:19" s="471" customFormat="1" x14ac:dyDescent="0.2">
      <c r="A162" s="468"/>
      <c r="B162" s="216" t="s">
        <v>1506</v>
      </c>
      <c r="C162" s="132" t="s">
        <v>575</v>
      </c>
      <c r="D162" s="134" t="s">
        <v>574</v>
      </c>
      <c r="E162" s="135" t="s">
        <v>1507</v>
      </c>
      <c r="F162" s="427" t="s">
        <v>682</v>
      </c>
      <c r="G162" s="308">
        <v>180.16</v>
      </c>
      <c r="H162" s="308">
        <f t="shared" si="2"/>
        <v>847</v>
      </c>
      <c r="I162" s="227" t="s">
        <v>2832</v>
      </c>
      <c r="J162" s="137" t="s">
        <v>229</v>
      </c>
      <c r="K162" s="137" t="s">
        <v>3</v>
      </c>
      <c r="L162" s="138">
        <v>8531103000</v>
      </c>
      <c r="M162" s="137" t="s">
        <v>626</v>
      </c>
      <c r="N162" s="138">
        <v>2</v>
      </c>
      <c r="O162" s="138" t="s">
        <v>1434</v>
      </c>
      <c r="P162" s="135"/>
      <c r="Q162" s="137" t="s">
        <v>1118</v>
      </c>
      <c r="R162" s="131"/>
      <c r="S162" s="160">
        <v>800549091718</v>
      </c>
    </row>
    <row r="163" spans="1:19" s="471" customFormat="1" x14ac:dyDescent="0.2">
      <c r="A163" s="468"/>
      <c r="B163" s="216" t="s">
        <v>1508</v>
      </c>
      <c r="C163" s="132" t="s">
        <v>577</v>
      </c>
      <c r="D163" s="134" t="s">
        <v>576</v>
      </c>
      <c r="E163" s="135" t="s">
        <v>1509</v>
      </c>
      <c r="F163" s="427" t="s">
        <v>682</v>
      </c>
      <c r="G163" s="308">
        <v>70.489999999999995</v>
      </c>
      <c r="H163" s="308">
        <f t="shared" si="2"/>
        <v>332</v>
      </c>
      <c r="I163" s="227" t="s">
        <v>2832</v>
      </c>
      <c r="J163" s="137" t="s">
        <v>229</v>
      </c>
      <c r="K163" s="137" t="s">
        <v>3</v>
      </c>
      <c r="L163" s="138">
        <v>8531103000</v>
      </c>
      <c r="M163" s="137" t="s">
        <v>626</v>
      </c>
      <c r="N163" s="138">
        <v>4</v>
      </c>
      <c r="O163" s="138" t="s">
        <v>1510</v>
      </c>
      <c r="P163" s="135"/>
      <c r="Q163" s="137" t="s">
        <v>1118</v>
      </c>
      <c r="R163" s="131"/>
      <c r="S163" s="160">
        <v>800549091701</v>
      </c>
    </row>
    <row r="164" spans="1:19" s="471" customFormat="1" x14ac:dyDescent="0.2">
      <c r="A164" s="468"/>
      <c r="B164" s="216" t="s">
        <v>1511</v>
      </c>
      <c r="C164" s="132" t="s">
        <v>579</v>
      </c>
      <c r="D164" s="134" t="s">
        <v>578</v>
      </c>
      <c r="E164" s="135" t="s">
        <v>1512</v>
      </c>
      <c r="F164" s="427" t="s">
        <v>682</v>
      </c>
      <c r="G164" s="308">
        <v>31.28</v>
      </c>
      <c r="H164" s="308">
        <f t="shared" si="2"/>
        <v>147</v>
      </c>
      <c r="I164" s="227" t="s">
        <v>2832</v>
      </c>
      <c r="J164" s="137" t="s">
        <v>229</v>
      </c>
      <c r="K164" s="137" t="s">
        <v>3</v>
      </c>
      <c r="L164" s="138">
        <v>8531103000</v>
      </c>
      <c r="M164" s="137" t="s">
        <v>626</v>
      </c>
      <c r="N164" s="138">
        <v>4</v>
      </c>
      <c r="O164" s="138" t="s">
        <v>1513</v>
      </c>
      <c r="P164" s="135"/>
      <c r="Q164" s="137" t="s">
        <v>1118</v>
      </c>
      <c r="R164" s="131"/>
      <c r="S164" s="160">
        <v>800549091695</v>
      </c>
    </row>
    <row r="165" spans="1:19" s="471" customFormat="1" x14ac:dyDescent="0.2">
      <c r="A165" s="468"/>
      <c r="B165" s="217" t="s">
        <v>1514</v>
      </c>
      <c r="C165" s="132" t="s">
        <v>1515</v>
      </c>
      <c r="D165" s="218" t="s">
        <v>1516</v>
      </c>
      <c r="E165" s="157" t="s">
        <v>1517</v>
      </c>
      <c r="F165" s="427" t="s">
        <v>682</v>
      </c>
      <c r="G165" s="308">
        <v>34.22</v>
      </c>
      <c r="H165" s="308">
        <f t="shared" si="2"/>
        <v>161</v>
      </c>
      <c r="I165" s="227" t="s">
        <v>2832</v>
      </c>
      <c r="J165" s="159" t="s">
        <v>229</v>
      </c>
      <c r="K165" s="208" t="s">
        <v>3</v>
      </c>
      <c r="L165" s="138">
        <v>8537109199</v>
      </c>
      <c r="M165" s="208" t="s">
        <v>626</v>
      </c>
      <c r="N165" s="219">
        <v>24</v>
      </c>
      <c r="O165" s="219" t="s">
        <v>1417</v>
      </c>
      <c r="P165" s="156"/>
      <c r="Q165" s="137" t="s">
        <v>1118</v>
      </c>
      <c r="R165" s="220"/>
      <c r="S165" s="160">
        <v>800549189309</v>
      </c>
    </row>
    <row r="166" spans="1:19" s="471" customFormat="1" x14ac:dyDescent="0.2">
      <c r="A166" s="468"/>
      <c r="B166" s="216">
        <v>705000083620</v>
      </c>
      <c r="C166" s="132" t="s">
        <v>1518</v>
      </c>
      <c r="D166" s="134" t="s">
        <v>1519</v>
      </c>
      <c r="E166" s="132" t="s">
        <v>1520</v>
      </c>
      <c r="F166" s="427" t="s">
        <v>682</v>
      </c>
      <c r="G166" s="308">
        <v>150.52000000000001</v>
      </c>
      <c r="H166" s="308">
        <f t="shared" si="2"/>
        <v>708</v>
      </c>
      <c r="I166" s="227" t="s">
        <v>2832</v>
      </c>
      <c r="J166" s="159" t="s">
        <v>229</v>
      </c>
      <c r="K166" s="137" t="s">
        <v>3</v>
      </c>
      <c r="L166" s="138">
        <v>8536501999</v>
      </c>
      <c r="M166" s="137" t="s">
        <v>626</v>
      </c>
      <c r="N166" s="138">
        <v>3</v>
      </c>
      <c r="O166" s="138" t="s">
        <v>1521</v>
      </c>
      <c r="P166" s="135"/>
      <c r="Q166" s="171" t="s">
        <v>1118</v>
      </c>
      <c r="R166" s="131"/>
      <c r="S166" s="160">
        <v>8717332361120</v>
      </c>
    </row>
    <row r="167" spans="1:19" s="471" customFormat="1" x14ac:dyDescent="0.2">
      <c r="A167" s="468"/>
      <c r="B167" s="147" t="s">
        <v>1371</v>
      </c>
      <c r="C167" s="148"/>
      <c r="D167" s="149" t="s">
        <v>1160</v>
      </c>
      <c r="E167" s="148"/>
      <c r="F167" s="150"/>
      <c r="G167" s="473"/>
      <c r="H167" s="473"/>
      <c r="I167" s="205" t="s">
        <v>1160</v>
      </c>
      <c r="J167" s="151"/>
      <c r="K167" s="151"/>
      <c r="L167" s="151"/>
      <c r="M167" s="151"/>
      <c r="N167" s="151" t="s">
        <v>1160</v>
      </c>
      <c r="O167" s="151" t="s">
        <v>1160</v>
      </c>
      <c r="P167" s="257"/>
      <c r="Q167" s="151"/>
      <c r="R167" s="154"/>
      <c r="S167" s="280"/>
    </row>
    <row r="168" spans="1:19" s="471" customFormat="1" x14ac:dyDescent="0.2">
      <c r="A168" s="468"/>
      <c r="B168" s="132" t="s">
        <v>1522</v>
      </c>
      <c r="C168" s="133" t="s">
        <v>1523</v>
      </c>
      <c r="D168" s="134" t="s">
        <v>1524</v>
      </c>
      <c r="E168" s="135" t="s">
        <v>1525</v>
      </c>
      <c r="F168" s="427" t="s">
        <v>682</v>
      </c>
      <c r="G168" s="308">
        <v>63.42</v>
      </c>
      <c r="H168" s="308">
        <f t="shared" si="2"/>
        <v>298</v>
      </c>
      <c r="I168" s="227" t="s">
        <v>2832</v>
      </c>
      <c r="J168" s="137" t="s">
        <v>229</v>
      </c>
      <c r="K168" s="137" t="s">
        <v>3</v>
      </c>
      <c r="L168" s="138">
        <v>8536909599</v>
      </c>
      <c r="M168" s="137" t="s">
        <v>626</v>
      </c>
      <c r="N168" s="138">
        <v>40</v>
      </c>
      <c r="O168" s="138" t="s">
        <v>1526</v>
      </c>
      <c r="P168" s="287"/>
      <c r="Q168" s="137" t="s">
        <v>1118</v>
      </c>
      <c r="R168" s="209"/>
      <c r="S168" s="160">
        <v>8717332251490</v>
      </c>
    </row>
    <row r="169" spans="1:19" s="471" customFormat="1" x14ac:dyDescent="0.2">
      <c r="A169" s="468"/>
      <c r="B169" s="132" t="s">
        <v>1527</v>
      </c>
      <c r="C169" s="133" t="s">
        <v>1528</v>
      </c>
      <c r="D169" s="134" t="s">
        <v>1529</v>
      </c>
      <c r="E169" s="135" t="s">
        <v>1530</v>
      </c>
      <c r="F169" s="427" t="s">
        <v>682</v>
      </c>
      <c r="G169" s="308">
        <v>77.52</v>
      </c>
      <c r="H169" s="308">
        <f t="shared" si="2"/>
        <v>365</v>
      </c>
      <c r="I169" s="227" t="s">
        <v>2832</v>
      </c>
      <c r="J169" s="137" t="s">
        <v>229</v>
      </c>
      <c r="K169" s="137" t="s">
        <v>3</v>
      </c>
      <c r="L169" s="138">
        <v>8536909599</v>
      </c>
      <c r="M169" s="137" t="s">
        <v>626</v>
      </c>
      <c r="N169" s="138">
        <v>7</v>
      </c>
      <c r="O169" s="138" t="s">
        <v>1408</v>
      </c>
      <c r="P169" s="287"/>
      <c r="Q169" s="137" t="s">
        <v>1118</v>
      </c>
      <c r="R169" s="209"/>
      <c r="S169" s="160">
        <v>8717332256228</v>
      </c>
    </row>
    <row r="170" spans="1:19" s="471" customFormat="1" x14ac:dyDescent="0.2">
      <c r="A170" s="468"/>
      <c r="B170" s="132" t="s">
        <v>1531</v>
      </c>
      <c r="C170" s="133" t="s">
        <v>1532</v>
      </c>
      <c r="D170" s="134" t="s">
        <v>1533</v>
      </c>
      <c r="E170" s="135" t="s">
        <v>1534</v>
      </c>
      <c r="F170" s="427" t="s">
        <v>682</v>
      </c>
      <c r="G170" s="308">
        <v>317.14999999999998</v>
      </c>
      <c r="H170" s="308">
        <f t="shared" si="2"/>
        <v>1492</v>
      </c>
      <c r="I170" s="227" t="s">
        <v>2832</v>
      </c>
      <c r="J170" s="137" t="s">
        <v>229</v>
      </c>
      <c r="K170" s="138">
        <v>1</v>
      </c>
      <c r="L170" s="138">
        <v>8531103000</v>
      </c>
      <c r="M170" s="137" t="s">
        <v>626</v>
      </c>
      <c r="N170" s="138">
        <v>75</v>
      </c>
      <c r="O170" s="138" t="s">
        <v>1536</v>
      </c>
      <c r="P170" s="287"/>
      <c r="Q170" s="137" t="s">
        <v>1118</v>
      </c>
      <c r="R170" s="209"/>
      <c r="S170" s="160">
        <v>8717332251445</v>
      </c>
    </row>
    <row r="171" spans="1:19" s="471" customFormat="1" x14ac:dyDescent="0.2">
      <c r="A171" s="468"/>
      <c r="B171" s="132" t="s">
        <v>1537</v>
      </c>
      <c r="C171" s="133" t="s">
        <v>1538</v>
      </c>
      <c r="D171" s="134" t="s">
        <v>1539</v>
      </c>
      <c r="E171" s="135" t="s">
        <v>1540</v>
      </c>
      <c r="F171" s="427" t="s">
        <v>682</v>
      </c>
      <c r="G171" s="308">
        <v>458.1</v>
      </c>
      <c r="H171" s="308">
        <f t="shared" si="2"/>
        <v>2155</v>
      </c>
      <c r="I171" s="227" t="s">
        <v>2832</v>
      </c>
      <c r="J171" s="137" t="s">
        <v>229</v>
      </c>
      <c r="K171" s="137" t="s">
        <v>3</v>
      </c>
      <c r="L171" s="138">
        <v>8531103000</v>
      </c>
      <c r="M171" s="137" t="s">
        <v>626</v>
      </c>
      <c r="N171" s="138">
        <v>10</v>
      </c>
      <c r="O171" s="138" t="s">
        <v>1541</v>
      </c>
      <c r="P171" s="287"/>
      <c r="Q171" s="137" t="s">
        <v>1118</v>
      </c>
      <c r="R171" s="209"/>
      <c r="S171" s="160">
        <v>8717332251469</v>
      </c>
    </row>
    <row r="172" spans="1:19" s="471" customFormat="1" x14ac:dyDescent="0.2">
      <c r="A172" s="468"/>
      <c r="B172" s="132" t="s">
        <v>1542</v>
      </c>
      <c r="C172" s="133" t="s">
        <v>1543</v>
      </c>
      <c r="D172" s="134" t="s">
        <v>1544</v>
      </c>
      <c r="E172" s="135" t="s">
        <v>1545</v>
      </c>
      <c r="F172" s="427" t="s">
        <v>682</v>
      </c>
      <c r="G172" s="308">
        <v>331.25</v>
      </c>
      <c r="H172" s="308">
        <f t="shared" si="2"/>
        <v>1558</v>
      </c>
      <c r="I172" s="227" t="s">
        <v>2832</v>
      </c>
      <c r="J172" s="137" t="s">
        <v>229</v>
      </c>
      <c r="K172" s="137" t="s">
        <v>3</v>
      </c>
      <c r="L172" s="138">
        <v>8531103000</v>
      </c>
      <c r="M172" s="137" t="s">
        <v>626</v>
      </c>
      <c r="N172" s="138">
        <v>10</v>
      </c>
      <c r="O172" s="138" t="s">
        <v>1546</v>
      </c>
      <c r="P172" s="287"/>
      <c r="Q172" s="137" t="s">
        <v>1118</v>
      </c>
      <c r="R172" s="209"/>
      <c r="S172" s="160">
        <v>8717332251476</v>
      </c>
    </row>
    <row r="173" spans="1:19" s="471" customFormat="1" x14ac:dyDescent="0.2">
      <c r="A173" s="468"/>
      <c r="B173" s="132" t="s">
        <v>1547</v>
      </c>
      <c r="C173" s="133" t="s">
        <v>1548</v>
      </c>
      <c r="D173" s="134" t="s">
        <v>1549</v>
      </c>
      <c r="E173" s="135" t="s">
        <v>1550</v>
      </c>
      <c r="F173" s="427" t="s">
        <v>682</v>
      </c>
      <c r="G173" s="308">
        <v>472.2</v>
      </c>
      <c r="H173" s="308">
        <f t="shared" si="2"/>
        <v>2221</v>
      </c>
      <c r="I173" s="227" t="s">
        <v>2832</v>
      </c>
      <c r="J173" s="137" t="s">
        <v>229</v>
      </c>
      <c r="K173" s="137" t="s">
        <v>3</v>
      </c>
      <c r="L173" s="138">
        <v>8531103000</v>
      </c>
      <c r="M173" s="137" t="s">
        <v>626</v>
      </c>
      <c r="N173" s="138">
        <v>1</v>
      </c>
      <c r="O173" s="138" t="s">
        <v>1551</v>
      </c>
      <c r="P173" s="287"/>
      <c r="Q173" s="137" t="s">
        <v>1118</v>
      </c>
      <c r="R173" s="209"/>
      <c r="S173" s="160">
        <v>8717332251483</v>
      </c>
    </row>
    <row r="174" spans="1:19" s="471" customFormat="1" x14ac:dyDescent="0.2">
      <c r="A174" s="468"/>
      <c r="B174" s="147" t="s">
        <v>1552</v>
      </c>
      <c r="C174" s="148"/>
      <c r="D174" s="149" t="s">
        <v>1160</v>
      </c>
      <c r="E174" s="148"/>
      <c r="F174" s="150"/>
      <c r="G174" s="473"/>
      <c r="H174" s="473"/>
      <c r="I174" s="205" t="s">
        <v>1160</v>
      </c>
      <c r="J174" s="151"/>
      <c r="K174" s="151"/>
      <c r="L174" s="151"/>
      <c r="M174" s="151"/>
      <c r="N174" s="151" t="s">
        <v>1160</v>
      </c>
      <c r="O174" s="151" t="s">
        <v>1160</v>
      </c>
      <c r="P174" s="257"/>
      <c r="Q174" s="151"/>
      <c r="R174" s="154"/>
      <c r="S174" s="280"/>
    </row>
    <row r="175" spans="1:19" s="471" customFormat="1" x14ac:dyDescent="0.2">
      <c r="A175" s="468"/>
      <c r="B175" s="132" t="s">
        <v>1553</v>
      </c>
      <c r="C175" s="221" t="s">
        <v>676</v>
      </c>
      <c r="D175" s="158" t="s">
        <v>256</v>
      </c>
      <c r="E175" s="222" t="s">
        <v>1554</v>
      </c>
      <c r="F175" s="427" t="s">
        <v>682</v>
      </c>
      <c r="G175" s="308">
        <v>8788.34</v>
      </c>
      <c r="H175" s="308">
        <f t="shared" si="2"/>
        <v>41340</v>
      </c>
      <c r="I175" s="448" t="s">
        <v>2828</v>
      </c>
      <c r="J175" s="223" t="s">
        <v>229</v>
      </c>
      <c r="K175" s="137" t="s">
        <v>3</v>
      </c>
      <c r="L175" s="138">
        <v>8531103000</v>
      </c>
      <c r="M175" s="224" t="s">
        <v>667</v>
      </c>
      <c r="N175" s="209">
        <v>3</v>
      </c>
      <c r="O175" s="209" t="s">
        <v>1555</v>
      </c>
      <c r="P175" s="288"/>
      <c r="Q175" s="209" t="s">
        <v>1118</v>
      </c>
      <c r="R175" s="209"/>
      <c r="S175" s="160">
        <v>8717332906369</v>
      </c>
    </row>
    <row r="176" spans="1:19" s="471" customFormat="1" x14ac:dyDescent="0.2">
      <c r="A176" s="472"/>
      <c r="B176" s="132">
        <v>705000332582</v>
      </c>
      <c r="C176" s="133" t="s">
        <v>731</v>
      </c>
      <c r="D176" s="134" t="s">
        <v>730</v>
      </c>
      <c r="E176" s="225" t="s">
        <v>1556</v>
      </c>
      <c r="F176" s="427" t="s">
        <v>682</v>
      </c>
      <c r="G176" s="308">
        <v>569.4</v>
      </c>
      <c r="H176" s="308">
        <f t="shared" si="2"/>
        <v>2678</v>
      </c>
      <c r="I176" s="448" t="s">
        <v>2828</v>
      </c>
      <c r="J176" s="223" t="s">
        <v>229</v>
      </c>
      <c r="K176" s="137" t="s">
        <v>3</v>
      </c>
      <c r="L176" s="138">
        <v>85311030000</v>
      </c>
      <c r="M176" s="137" t="s">
        <v>669</v>
      </c>
      <c r="N176" s="138">
        <v>23</v>
      </c>
      <c r="O176" s="138" t="s">
        <v>1557</v>
      </c>
      <c r="P176" s="158"/>
      <c r="Q176" s="137" t="s">
        <v>1118</v>
      </c>
      <c r="R176" s="209"/>
      <c r="S176" s="160">
        <v>4260451081447</v>
      </c>
    </row>
    <row r="177" spans="1:16302" s="471" customFormat="1" x14ac:dyDescent="0.2">
      <c r="A177" s="472"/>
      <c r="B177" s="132">
        <v>705000332583</v>
      </c>
      <c r="C177" s="133" t="s">
        <v>732</v>
      </c>
      <c r="D177" s="134" t="s">
        <v>733</v>
      </c>
      <c r="E177" s="135" t="s">
        <v>1558</v>
      </c>
      <c r="F177" s="427" t="s">
        <v>682</v>
      </c>
      <c r="G177" s="308">
        <v>34.159999999999997</v>
      </c>
      <c r="H177" s="308">
        <f t="shared" si="2"/>
        <v>161</v>
      </c>
      <c r="I177" s="448" t="s">
        <v>2828</v>
      </c>
      <c r="J177" s="223" t="s">
        <v>229</v>
      </c>
      <c r="K177" s="137" t="s">
        <v>3</v>
      </c>
      <c r="L177" s="138">
        <v>85319085900</v>
      </c>
      <c r="M177" s="137" t="s">
        <v>669</v>
      </c>
      <c r="N177" s="138">
        <v>24</v>
      </c>
      <c r="O177" s="138" t="s">
        <v>1559</v>
      </c>
      <c r="P177" s="158"/>
      <c r="Q177" s="137" t="s">
        <v>1118</v>
      </c>
      <c r="R177" s="209"/>
      <c r="S177" s="160">
        <v>4260451081454</v>
      </c>
    </row>
    <row r="178" spans="1:16302" s="471" customFormat="1" x14ac:dyDescent="0.2">
      <c r="A178" s="472"/>
      <c r="B178" s="132">
        <v>705000335165</v>
      </c>
      <c r="C178" s="133" t="s">
        <v>735</v>
      </c>
      <c r="D178" s="134" t="s">
        <v>736</v>
      </c>
      <c r="E178" s="135" t="s">
        <v>1560</v>
      </c>
      <c r="F178" s="427" t="s">
        <v>682</v>
      </c>
      <c r="G178" s="308">
        <v>25.31</v>
      </c>
      <c r="H178" s="308">
        <f t="shared" si="2"/>
        <v>119</v>
      </c>
      <c r="I178" s="448" t="s">
        <v>2828</v>
      </c>
      <c r="J178" s="223" t="s">
        <v>229</v>
      </c>
      <c r="K178" s="137" t="s">
        <v>3</v>
      </c>
      <c r="L178" s="138">
        <v>85319000000</v>
      </c>
      <c r="M178" s="137" t="s">
        <v>669</v>
      </c>
      <c r="N178" s="138">
        <v>11</v>
      </c>
      <c r="O178" s="138" t="s">
        <v>1561</v>
      </c>
      <c r="P178" s="158"/>
      <c r="Q178" s="137" t="s">
        <v>1118</v>
      </c>
      <c r="R178" s="209"/>
      <c r="S178" s="160">
        <v>4260451089573</v>
      </c>
    </row>
    <row r="179" spans="1:16302" s="471" customFormat="1" x14ac:dyDescent="0.2">
      <c r="A179" s="472"/>
      <c r="B179" s="132">
        <v>705000335589</v>
      </c>
      <c r="C179" s="133" t="s">
        <v>737</v>
      </c>
      <c r="D179" s="134" t="s">
        <v>738</v>
      </c>
      <c r="E179" s="135" t="s">
        <v>1562</v>
      </c>
      <c r="F179" s="427" t="s">
        <v>682</v>
      </c>
      <c r="G179" s="308">
        <v>97.43</v>
      </c>
      <c r="H179" s="308">
        <f t="shared" si="2"/>
        <v>458</v>
      </c>
      <c r="I179" s="448" t="s">
        <v>2828</v>
      </c>
      <c r="J179" s="223" t="s">
        <v>229</v>
      </c>
      <c r="K179" s="137" t="s">
        <v>3</v>
      </c>
      <c r="L179" s="138">
        <v>85319000000</v>
      </c>
      <c r="M179" s="137" t="s">
        <v>626</v>
      </c>
      <c r="N179" s="138">
        <v>10</v>
      </c>
      <c r="O179" s="138" t="s">
        <v>1563</v>
      </c>
      <c r="P179" s="158"/>
      <c r="Q179" s="137" t="s">
        <v>1118</v>
      </c>
      <c r="R179" s="209"/>
      <c r="S179" s="160">
        <v>4060039000002</v>
      </c>
    </row>
    <row r="180" spans="1:16302" s="471" customFormat="1" x14ac:dyDescent="0.2">
      <c r="A180" s="472"/>
      <c r="B180" s="132">
        <v>705000335595</v>
      </c>
      <c r="C180" s="133" t="s">
        <v>739</v>
      </c>
      <c r="D180" s="134" t="s">
        <v>740</v>
      </c>
      <c r="E180" s="135" t="s">
        <v>1564</v>
      </c>
      <c r="F180" s="427" t="s">
        <v>682</v>
      </c>
      <c r="G180" s="308">
        <v>55.68</v>
      </c>
      <c r="H180" s="308">
        <f t="shared" si="2"/>
        <v>262</v>
      </c>
      <c r="I180" s="448" t="s">
        <v>2828</v>
      </c>
      <c r="J180" s="223" t="s">
        <v>229</v>
      </c>
      <c r="K180" s="137" t="s">
        <v>3</v>
      </c>
      <c r="L180" s="138">
        <v>90269000900</v>
      </c>
      <c r="M180" s="137" t="s">
        <v>669</v>
      </c>
      <c r="N180" s="138">
        <v>27</v>
      </c>
      <c r="O180" s="138" t="s">
        <v>1565</v>
      </c>
      <c r="P180" s="158" t="s">
        <v>2643</v>
      </c>
      <c r="Q180" s="137" t="s">
        <v>1118</v>
      </c>
      <c r="R180" s="209"/>
      <c r="S180" s="160">
        <v>4060039000064</v>
      </c>
    </row>
    <row r="181" spans="1:16302" s="471" customFormat="1" x14ac:dyDescent="0.2">
      <c r="A181" s="472"/>
      <c r="B181" s="132">
        <v>705000335593</v>
      </c>
      <c r="C181" s="133" t="s">
        <v>763</v>
      </c>
      <c r="D181" s="134" t="s">
        <v>762</v>
      </c>
      <c r="E181" s="135" t="s">
        <v>1567</v>
      </c>
      <c r="F181" s="427" t="s">
        <v>682</v>
      </c>
      <c r="G181" s="308">
        <v>2176.37</v>
      </c>
      <c r="H181" s="308">
        <f t="shared" si="2"/>
        <v>10238</v>
      </c>
      <c r="I181" s="448" t="s">
        <v>2828</v>
      </c>
      <c r="J181" s="223" t="s">
        <v>229</v>
      </c>
      <c r="K181" s="137" t="s">
        <v>3</v>
      </c>
      <c r="L181" s="138">
        <v>90318080000</v>
      </c>
      <c r="M181" s="137" t="s">
        <v>669</v>
      </c>
      <c r="N181" s="138">
        <v>0</v>
      </c>
      <c r="O181" s="138" t="s">
        <v>1568</v>
      </c>
      <c r="P181" s="158"/>
      <c r="Q181" s="137" t="s">
        <v>1118</v>
      </c>
      <c r="R181" s="209"/>
      <c r="S181" s="160">
        <v>4060039000040</v>
      </c>
    </row>
    <row r="182" spans="1:16302" s="471" customFormat="1" x14ac:dyDescent="0.2">
      <c r="A182" s="472"/>
      <c r="B182" s="132">
        <v>705000335590</v>
      </c>
      <c r="C182" s="133" t="s">
        <v>741</v>
      </c>
      <c r="D182" s="134" t="s">
        <v>742</v>
      </c>
      <c r="E182" s="135" t="s">
        <v>1569</v>
      </c>
      <c r="F182" s="427" t="s">
        <v>682</v>
      </c>
      <c r="G182" s="308">
        <v>2.54</v>
      </c>
      <c r="H182" s="308">
        <f t="shared" si="2"/>
        <v>12</v>
      </c>
      <c r="I182" s="448" t="s">
        <v>2828</v>
      </c>
      <c r="J182" s="223" t="s">
        <v>229</v>
      </c>
      <c r="K182" s="137" t="s">
        <v>3</v>
      </c>
      <c r="L182" s="138">
        <v>85319000000</v>
      </c>
      <c r="M182" s="137" t="s">
        <v>669</v>
      </c>
      <c r="N182" s="138">
        <v>13</v>
      </c>
      <c r="O182" s="138" t="s">
        <v>1570</v>
      </c>
      <c r="P182" s="158" t="s">
        <v>1566</v>
      </c>
      <c r="Q182" s="137" t="s">
        <v>1118</v>
      </c>
      <c r="R182" s="209"/>
      <c r="S182" s="160">
        <v>4060039000019</v>
      </c>
    </row>
    <row r="183" spans="1:16302" s="471" customFormat="1" x14ac:dyDescent="0.2">
      <c r="A183" s="472"/>
      <c r="B183" s="132">
        <v>705000335591</v>
      </c>
      <c r="C183" s="133" t="s">
        <v>747</v>
      </c>
      <c r="D183" s="134" t="s">
        <v>748</v>
      </c>
      <c r="E183" s="135" t="s">
        <v>1571</v>
      </c>
      <c r="F183" s="427" t="s">
        <v>682</v>
      </c>
      <c r="G183" s="308">
        <v>1</v>
      </c>
      <c r="H183" s="308">
        <f t="shared" si="2"/>
        <v>5</v>
      </c>
      <c r="I183" s="448" t="s">
        <v>2828</v>
      </c>
      <c r="J183" s="223" t="s">
        <v>229</v>
      </c>
      <c r="K183" s="137" t="s">
        <v>3</v>
      </c>
      <c r="L183" s="138">
        <v>85319000000</v>
      </c>
      <c r="M183" s="137" t="s">
        <v>669</v>
      </c>
      <c r="N183" s="138">
        <v>0</v>
      </c>
      <c r="O183" s="138" t="s">
        <v>1572</v>
      </c>
      <c r="P183" s="158" t="s">
        <v>1573</v>
      </c>
      <c r="Q183" s="137" t="s">
        <v>1118</v>
      </c>
      <c r="R183" s="209"/>
      <c r="S183" s="160">
        <v>4060039000026</v>
      </c>
    </row>
    <row r="184" spans="1:16302" s="471" customFormat="1" x14ac:dyDescent="0.2">
      <c r="A184" s="472"/>
      <c r="B184" s="132">
        <v>705000335592</v>
      </c>
      <c r="C184" s="133" t="s">
        <v>753</v>
      </c>
      <c r="D184" s="134" t="s">
        <v>752</v>
      </c>
      <c r="E184" s="135" t="s">
        <v>1574</v>
      </c>
      <c r="F184" s="427" t="s">
        <v>682</v>
      </c>
      <c r="G184" s="308">
        <v>20.25</v>
      </c>
      <c r="H184" s="308">
        <f t="shared" si="2"/>
        <v>95</v>
      </c>
      <c r="I184" s="448" t="s">
        <v>2828</v>
      </c>
      <c r="J184" s="223" t="s">
        <v>229</v>
      </c>
      <c r="K184" s="137" t="s">
        <v>3</v>
      </c>
      <c r="L184" s="138">
        <v>40169300900</v>
      </c>
      <c r="M184" s="137" t="s">
        <v>669</v>
      </c>
      <c r="N184" s="138">
        <v>3</v>
      </c>
      <c r="O184" s="138" t="s">
        <v>1575</v>
      </c>
      <c r="P184" s="158"/>
      <c r="Q184" s="137" t="s">
        <v>1118</v>
      </c>
      <c r="R184" s="209"/>
      <c r="S184" s="160">
        <v>4060039000033</v>
      </c>
    </row>
    <row r="185" spans="1:16302" s="471" customFormat="1" x14ac:dyDescent="0.2">
      <c r="A185" s="472"/>
      <c r="B185" s="132">
        <v>705000335594</v>
      </c>
      <c r="C185" s="133" t="s">
        <v>754</v>
      </c>
      <c r="D185" s="134" t="s">
        <v>755</v>
      </c>
      <c r="E185" s="135" t="s">
        <v>1576</v>
      </c>
      <c r="F185" s="427" t="s">
        <v>682</v>
      </c>
      <c r="G185" s="308">
        <v>3.79</v>
      </c>
      <c r="H185" s="308">
        <f t="shared" si="2"/>
        <v>18</v>
      </c>
      <c r="I185" s="448" t="s">
        <v>2828</v>
      </c>
      <c r="J185" s="223" t="s">
        <v>229</v>
      </c>
      <c r="K185" s="137" t="s">
        <v>3</v>
      </c>
      <c r="L185" s="138">
        <v>85319000000</v>
      </c>
      <c r="M185" s="137" t="s">
        <v>669</v>
      </c>
      <c r="N185" s="138">
        <v>4</v>
      </c>
      <c r="O185" s="138" t="s">
        <v>1577</v>
      </c>
      <c r="P185" s="158" t="s">
        <v>1566</v>
      </c>
      <c r="Q185" s="137" t="s">
        <v>1118</v>
      </c>
      <c r="R185" s="209"/>
      <c r="S185" s="160">
        <v>4060039000057</v>
      </c>
    </row>
    <row r="186" spans="1:16302" s="131" customFormat="1" ht="13.5" thickBot="1" x14ac:dyDescent="0.25">
      <c r="A186" s="468"/>
      <c r="B186" s="133" t="s">
        <v>1581</v>
      </c>
      <c r="C186" s="177" t="s">
        <v>1582</v>
      </c>
      <c r="D186" s="158" t="s">
        <v>2591</v>
      </c>
      <c r="E186" s="226" t="s">
        <v>1583</v>
      </c>
      <c r="F186" s="427" t="s">
        <v>682</v>
      </c>
      <c r="G186" s="308">
        <v>1.93</v>
      </c>
      <c r="H186" s="308">
        <f t="shared" si="2"/>
        <v>9</v>
      </c>
      <c r="I186" s="448" t="s">
        <v>2828</v>
      </c>
      <c r="J186" s="137" t="s">
        <v>229</v>
      </c>
      <c r="K186" s="137" t="s">
        <v>3</v>
      </c>
      <c r="L186" s="138">
        <v>8310000000</v>
      </c>
      <c r="M186" s="138" t="s">
        <v>669</v>
      </c>
      <c r="N186" s="138">
        <v>3</v>
      </c>
      <c r="O186" s="227">
        <v>0</v>
      </c>
      <c r="P186" s="256" t="s">
        <v>1584</v>
      </c>
      <c r="Q186" s="209" t="s">
        <v>1118</v>
      </c>
      <c r="R186" s="160"/>
      <c r="S186" s="160">
        <v>8717332020478</v>
      </c>
      <c r="T186" s="471"/>
      <c r="U186" s="471"/>
      <c r="V186" s="471"/>
      <c r="W186" s="471"/>
      <c r="X186" s="471"/>
      <c r="Y186" s="471"/>
      <c r="Z186" s="471"/>
      <c r="AA186" s="471"/>
      <c r="AB186" s="471"/>
      <c r="AC186" s="471"/>
      <c r="AD186" s="471"/>
      <c r="AE186" s="471"/>
      <c r="AF186" s="471"/>
      <c r="AG186" s="471"/>
      <c r="AH186" s="471"/>
      <c r="AI186" s="471"/>
      <c r="AJ186" s="471"/>
      <c r="AK186" s="471"/>
      <c r="AL186" s="471"/>
      <c r="AM186" s="471"/>
      <c r="AN186" s="471"/>
      <c r="AO186" s="471"/>
      <c r="AP186" s="471"/>
      <c r="AQ186" s="471"/>
      <c r="AR186" s="471"/>
      <c r="AS186" s="471"/>
      <c r="AT186" s="471"/>
      <c r="AU186" s="471"/>
      <c r="AV186" s="471"/>
      <c r="AW186" s="471"/>
      <c r="AX186" s="471"/>
      <c r="AY186" s="471"/>
      <c r="AZ186" s="471"/>
      <c r="BA186" s="471"/>
      <c r="BB186" s="471"/>
      <c r="BC186" s="471"/>
      <c r="BD186" s="471"/>
      <c r="BE186" s="471"/>
      <c r="BF186" s="471"/>
      <c r="BG186" s="471"/>
      <c r="BH186" s="471"/>
      <c r="BI186" s="471"/>
      <c r="BJ186" s="471"/>
      <c r="BK186" s="471"/>
      <c r="BL186" s="471"/>
      <c r="BM186" s="471"/>
      <c r="BN186" s="471"/>
      <c r="BO186" s="471"/>
      <c r="BP186" s="471"/>
      <c r="BQ186" s="471"/>
      <c r="BR186" s="471"/>
      <c r="BS186" s="471"/>
      <c r="BT186" s="471"/>
      <c r="BU186" s="471"/>
      <c r="BV186" s="471"/>
      <c r="BW186" s="471"/>
      <c r="BX186" s="471"/>
      <c r="BY186" s="471"/>
      <c r="BZ186" s="471"/>
      <c r="CA186" s="471"/>
      <c r="CB186" s="471"/>
      <c r="CC186" s="471"/>
      <c r="CD186" s="471"/>
      <c r="CE186" s="471"/>
      <c r="CF186" s="471"/>
      <c r="CG186" s="471"/>
      <c r="CH186" s="471"/>
      <c r="CI186" s="471"/>
      <c r="CJ186" s="471"/>
      <c r="CK186" s="471"/>
      <c r="CL186" s="471"/>
      <c r="CM186" s="471"/>
      <c r="CN186" s="471"/>
      <c r="CO186" s="471"/>
      <c r="CP186" s="471"/>
      <c r="CQ186" s="471"/>
      <c r="CR186" s="471"/>
      <c r="CS186" s="471"/>
      <c r="CT186" s="471"/>
      <c r="CU186" s="471"/>
      <c r="CV186" s="471"/>
      <c r="CW186" s="471"/>
      <c r="CX186" s="471"/>
      <c r="CY186" s="471"/>
      <c r="CZ186" s="471"/>
      <c r="DA186" s="471"/>
      <c r="DB186" s="471"/>
      <c r="DC186" s="471"/>
      <c r="DD186" s="471"/>
      <c r="DE186" s="471"/>
      <c r="DF186" s="471"/>
      <c r="DG186" s="471"/>
      <c r="DH186" s="471"/>
      <c r="DI186" s="471"/>
      <c r="DJ186" s="471"/>
      <c r="DK186" s="471"/>
      <c r="DL186" s="471"/>
      <c r="DM186" s="471"/>
      <c r="DN186" s="471"/>
      <c r="DO186" s="471"/>
      <c r="DP186" s="471"/>
      <c r="DQ186" s="471"/>
      <c r="DR186" s="471"/>
      <c r="DS186" s="471"/>
      <c r="DT186" s="471"/>
      <c r="DU186" s="471"/>
      <c r="DV186" s="471"/>
      <c r="DW186" s="471"/>
      <c r="DX186" s="471"/>
      <c r="DY186" s="471"/>
      <c r="DZ186" s="471"/>
      <c r="EA186" s="471"/>
      <c r="EB186" s="471"/>
      <c r="EC186" s="471"/>
      <c r="ED186" s="471"/>
      <c r="EE186" s="471"/>
      <c r="EF186" s="471"/>
      <c r="EG186" s="471"/>
      <c r="EH186" s="471"/>
      <c r="EI186" s="471"/>
      <c r="EJ186" s="471"/>
      <c r="EK186" s="471"/>
      <c r="EL186" s="471"/>
      <c r="EM186" s="471"/>
      <c r="EN186" s="471"/>
      <c r="EO186" s="471"/>
      <c r="EP186" s="471"/>
      <c r="EQ186" s="471"/>
      <c r="ER186" s="471"/>
      <c r="ES186" s="471"/>
      <c r="ET186" s="471"/>
      <c r="EU186" s="471"/>
      <c r="EV186" s="471"/>
      <c r="EW186" s="471"/>
      <c r="EX186" s="471"/>
      <c r="EY186" s="471"/>
      <c r="EZ186" s="471"/>
      <c r="FA186" s="471"/>
      <c r="FB186" s="471"/>
      <c r="FC186" s="471"/>
      <c r="FD186" s="471"/>
      <c r="FE186" s="471"/>
      <c r="FF186" s="471"/>
      <c r="FG186" s="471"/>
      <c r="FH186" s="471"/>
      <c r="FI186" s="471"/>
      <c r="FJ186" s="471"/>
      <c r="FK186" s="471"/>
      <c r="FL186" s="471"/>
      <c r="FM186" s="471"/>
      <c r="FN186" s="471"/>
      <c r="FO186" s="471"/>
      <c r="FP186" s="471"/>
      <c r="FQ186" s="471"/>
      <c r="FR186" s="471"/>
      <c r="FS186" s="471"/>
      <c r="FT186" s="471"/>
      <c r="FU186" s="471"/>
      <c r="FV186" s="471"/>
      <c r="FW186" s="471"/>
      <c r="FX186" s="471"/>
      <c r="FY186" s="471"/>
      <c r="FZ186" s="471"/>
      <c r="GA186" s="471"/>
      <c r="GB186" s="471"/>
      <c r="GC186" s="471"/>
      <c r="GD186" s="471"/>
      <c r="GE186" s="471"/>
      <c r="GF186" s="471"/>
      <c r="GG186" s="471"/>
      <c r="GH186" s="471"/>
      <c r="GI186" s="471"/>
      <c r="GJ186" s="471"/>
      <c r="GK186" s="471"/>
      <c r="GL186" s="471"/>
      <c r="GM186" s="471"/>
      <c r="GN186" s="471"/>
      <c r="GO186" s="471"/>
      <c r="GP186" s="471"/>
      <c r="GQ186" s="471"/>
      <c r="GR186" s="471"/>
      <c r="GS186" s="471"/>
      <c r="GT186" s="471"/>
      <c r="GU186" s="471"/>
      <c r="GV186" s="471"/>
      <c r="GW186" s="471"/>
      <c r="GX186" s="471"/>
      <c r="GY186" s="471"/>
      <c r="GZ186" s="471"/>
      <c r="HA186" s="471"/>
      <c r="HB186" s="471"/>
      <c r="HC186" s="471"/>
      <c r="HD186" s="471"/>
      <c r="HE186" s="471"/>
      <c r="HF186" s="471"/>
      <c r="HG186" s="471"/>
      <c r="HH186" s="471"/>
      <c r="HI186" s="471"/>
      <c r="HJ186" s="471"/>
      <c r="HK186" s="471"/>
      <c r="HL186" s="471"/>
      <c r="HM186" s="471"/>
      <c r="HN186" s="471"/>
      <c r="HO186" s="471"/>
      <c r="HP186" s="471"/>
      <c r="HQ186" s="471"/>
      <c r="HR186" s="471"/>
      <c r="HS186" s="471"/>
      <c r="HT186" s="471"/>
      <c r="HU186" s="471"/>
      <c r="HV186" s="471"/>
      <c r="HW186" s="471"/>
      <c r="HX186" s="471"/>
      <c r="HY186" s="471"/>
      <c r="HZ186" s="471"/>
      <c r="IA186" s="471"/>
      <c r="IB186" s="471"/>
      <c r="IC186" s="471"/>
      <c r="ID186" s="471"/>
      <c r="IE186" s="471"/>
      <c r="IF186" s="471"/>
      <c r="IG186" s="471"/>
      <c r="IH186" s="471"/>
      <c r="II186" s="471"/>
      <c r="IJ186" s="471"/>
      <c r="IK186" s="471"/>
      <c r="IL186" s="471"/>
      <c r="IM186" s="471"/>
      <c r="IN186" s="471"/>
      <c r="IO186" s="471"/>
      <c r="IP186" s="471"/>
      <c r="IQ186" s="471"/>
      <c r="IR186" s="471"/>
      <c r="IS186" s="471"/>
      <c r="IT186" s="471"/>
      <c r="IU186" s="471"/>
      <c r="IV186" s="471"/>
      <c r="IW186" s="471"/>
      <c r="IX186" s="471"/>
      <c r="IY186" s="471"/>
      <c r="IZ186" s="471"/>
      <c r="JA186" s="471"/>
      <c r="JB186" s="471"/>
      <c r="JC186" s="471"/>
      <c r="JD186" s="471"/>
      <c r="JE186" s="471"/>
      <c r="JF186" s="471"/>
      <c r="JG186" s="471"/>
      <c r="JH186" s="471"/>
      <c r="JI186" s="471"/>
      <c r="JJ186" s="471"/>
      <c r="JK186" s="471"/>
      <c r="JL186" s="471"/>
      <c r="JM186" s="471"/>
      <c r="JN186" s="471"/>
      <c r="JO186" s="471"/>
      <c r="JP186" s="471"/>
      <c r="JQ186" s="471"/>
      <c r="JR186" s="471"/>
      <c r="JS186" s="471"/>
      <c r="JT186" s="471"/>
      <c r="JU186" s="471"/>
      <c r="JV186" s="471"/>
      <c r="JW186" s="471"/>
      <c r="JX186" s="471"/>
      <c r="JY186" s="471"/>
      <c r="JZ186" s="471"/>
      <c r="KA186" s="471"/>
      <c r="KB186" s="471"/>
      <c r="KC186" s="471"/>
      <c r="KD186" s="471"/>
      <c r="KE186" s="471"/>
      <c r="KF186" s="471"/>
      <c r="KG186" s="471"/>
      <c r="KH186" s="471"/>
      <c r="KI186" s="471"/>
      <c r="KJ186" s="471"/>
      <c r="KK186" s="471"/>
      <c r="KL186" s="471"/>
      <c r="KM186" s="471"/>
      <c r="KN186" s="471"/>
      <c r="KO186" s="471"/>
      <c r="KP186" s="471"/>
      <c r="KQ186" s="471"/>
      <c r="KR186" s="471"/>
      <c r="KS186" s="471"/>
      <c r="KT186" s="471"/>
      <c r="KU186" s="471"/>
      <c r="KV186" s="471"/>
      <c r="KW186" s="471"/>
      <c r="KX186" s="471"/>
      <c r="KY186" s="471"/>
      <c r="KZ186" s="471"/>
      <c r="LA186" s="471"/>
      <c r="LB186" s="471"/>
      <c r="LC186" s="471"/>
      <c r="LD186" s="471"/>
      <c r="LE186" s="471"/>
      <c r="LF186" s="471"/>
      <c r="LG186" s="471"/>
      <c r="LH186" s="471"/>
      <c r="LI186" s="471"/>
      <c r="LJ186" s="471"/>
      <c r="LK186" s="471"/>
      <c r="LL186" s="471"/>
      <c r="LM186" s="471"/>
      <c r="LN186" s="471"/>
      <c r="LO186" s="471"/>
      <c r="LP186" s="471"/>
      <c r="LQ186" s="471"/>
      <c r="LR186" s="471"/>
      <c r="LS186" s="471"/>
      <c r="LT186" s="471"/>
      <c r="LU186" s="471"/>
      <c r="LV186" s="471"/>
      <c r="LW186" s="471"/>
      <c r="LX186" s="471"/>
      <c r="LY186" s="471"/>
      <c r="LZ186" s="471"/>
      <c r="MA186" s="471"/>
      <c r="MB186" s="471"/>
      <c r="MC186" s="471"/>
      <c r="MD186" s="471"/>
      <c r="ME186" s="471"/>
      <c r="MF186" s="471"/>
      <c r="MG186" s="471"/>
      <c r="MH186" s="471"/>
      <c r="MI186" s="471"/>
      <c r="MJ186" s="471"/>
      <c r="MK186" s="471"/>
      <c r="ML186" s="471"/>
      <c r="MM186" s="471"/>
      <c r="MN186" s="471"/>
      <c r="MO186" s="471"/>
      <c r="MP186" s="471"/>
      <c r="MQ186" s="471"/>
      <c r="MR186" s="471"/>
      <c r="MS186" s="471"/>
      <c r="MT186" s="471"/>
      <c r="MU186" s="471"/>
      <c r="MV186" s="471"/>
      <c r="MW186" s="471"/>
      <c r="MX186" s="471"/>
      <c r="MY186" s="471"/>
      <c r="MZ186" s="471"/>
      <c r="NA186" s="471"/>
      <c r="NB186" s="471"/>
      <c r="NC186" s="471"/>
      <c r="ND186" s="471"/>
      <c r="NE186" s="471"/>
      <c r="NF186" s="471"/>
      <c r="NG186" s="471"/>
      <c r="NH186" s="471"/>
      <c r="NI186" s="471"/>
      <c r="NJ186" s="471"/>
      <c r="NK186" s="471"/>
      <c r="NL186" s="471"/>
      <c r="NM186" s="471"/>
      <c r="NN186" s="471"/>
      <c r="NO186" s="471"/>
      <c r="NP186" s="471"/>
      <c r="NQ186" s="471"/>
      <c r="NR186" s="471"/>
      <c r="NS186" s="471"/>
      <c r="NT186" s="471"/>
      <c r="NU186" s="471"/>
      <c r="NV186" s="471"/>
      <c r="NW186" s="471"/>
      <c r="NX186" s="471"/>
      <c r="NY186" s="471"/>
      <c r="NZ186" s="471"/>
      <c r="OA186" s="471"/>
      <c r="OB186" s="471"/>
      <c r="OC186" s="471"/>
      <c r="OD186" s="471"/>
      <c r="OE186" s="471"/>
      <c r="OF186" s="471"/>
      <c r="OG186" s="471"/>
      <c r="OH186" s="471"/>
      <c r="OI186" s="471"/>
      <c r="OJ186" s="471"/>
      <c r="OK186" s="471"/>
      <c r="OL186" s="471"/>
      <c r="OM186" s="471"/>
      <c r="ON186" s="471"/>
      <c r="OO186" s="471"/>
      <c r="OP186" s="471"/>
      <c r="OQ186" s="471"/>
      <c r="OR186" s="471"/>
      <c r="OS186" s="471"/>
      <c r="OT186" s="471"/>
      <c r="OU186" s="471"/>
      <c r="OV186" s="471"/>
      <c r="OW186" s="471"/>
      <c r="OX186" s="471"/>
      <c r="OY186" s="471"/>
      <c r="OZ186" s="471"/>
      <c r="PA186" s="471"/>
      <c r="PB186" s="471"/>
      <c r="PC186" s="471"/>
      <c r="PD186" s="471"/>
      <c r="PE186" s="471"/>
      <c r="PF186" s="471"/>
      <c r="PG186" s="471"/>
      <c r="PH186" s="471"/>
      <c r="PI186" s="471"/>
      <c r="PJ186" s="471"/>
      <c r="PK186" s="471"/>
      <c r="PL186" s="471"/>
      <c r="PM186" s="471"/>
      <c r="PN186" s="471"/>
      <c r="PO186" s="471"/>
      <c r="PP186" s="471"/>
      <c r="PQ186" s="471"/>
      <c r="PR186" s="471"/>
      <c r="PS186" s="471"/>
      <c r="PT186" s="471"/>
      <c r="PU186" s="471"/>
      <c r="PV186" s="471"/>
      <c r="PW186" s="471"/>
      <c r="PX186" s="471"/>
      <c r="PY186" s="471"/>
      <c r="PZ186" s="471"/>
      <c r="QA186" s="471"/>
      <c r="QB186" s="471"/>
      <c r="QC186" s="471"/>
      <c r="QD186" s="471"/>
      <c r="QE186" s="471"/>
      <c r="QF186" s="471"/>
      <c r="QG186" s="471"/>
      <c r="QH186" s="471"/>
      <c r="QI186" s="471"/>
      <c r="QJ186" s="471"/>
      <c r="QK186" s="471"/>
      <c r="QL186" s="471"/>
      <c r="QM186" s="471"/>
      <c r="QN186" s="471"/>
      <c r="QO186" s="471"/>
      <c r="QP186" s="471"/>
      <c r="QQ186" s="471"/>
      <c r="QR186" s="471"/>
      <c r="QS186" s="471"/>
      <c r="QT186" s="471"/>
      <c r="QU186" s="471"/>
      <c r="QV186" s="471"/>
      <c r="QW186" s="471"/>
      <c r="QX186" s="471"/>
      <c r="QY186" s="471"/>
      <c r="QZ186" s="471"/>
      <c r="RA186" s="471"/>
      <c r="RB186" s="471"/>
      <c r="RC186" s="471"/>
      <c r="RD186" s="471"/>
      <c r="RE186" s="471"/>
      <c r="RF186" s="471"/>
      <c r="RG186" s="471"/>
      <c r="RH186" s="471"/>
      <c r="RI186" s="471"/>
      <c r="RJ186" s="471"/>
      <c r="RK186" s="471"/>
      <c r="RL186" s="471"/>
      <c r="RM186" s="471"/>
      <c r="RN186" s="471"/>
      <c r="RO186" s="471"/>
      <c r="RP186" s="471"/>
      <c r="RQ186" s="471"/>
      <c r="RR186" s="471"/>
      <c r="RS186" s="471"/>
      <c r="RT186" s="471"/>
      <c r="RU186" s="471"/>
      <c r="RV186" s="471"/>
      <c r="RW186" s="471"/>
      <c r="RX186" s="471"/>
      <c r="RY186" s="471"/>
      <c r="RZ186" s="471"/>
      <c r="SA186" s="471"/>
      <c r="SB186" s="471"/>
      <c r="SC186" s="471"/>
      <c r="SD186" s="471"/>
      <c r="SE186" s="471"/>
      <c r="SF186" s="471"/>
      <c r="SG186" s="471"/>
      <c r="SH186" s="471"/>
      <c r="SI186" s="471"/>
      <c r="SJ186" s="471"/>
      <c r="SK186" s="471"/>
      <c r="SL186" s="471"/>
      <c r="SM186" s="471"/>
      <c r="SN186" s="471"/>
      <c r="SO186" s="471"/>
      <c r="SP186" s="471"/>
      <c r="SQ186" s="471"/>
      <c r="SR186" s="471"/>
      <c r="SS186" s="471"/>
      <c r="ST186" s="471"/>
      <c r="SU186" s="471"/>
      <c r="SV186" s="471"/>
      <c r="SW186" s="471"/>
      <c r="SX186" s="471"/>
      <c r="SY186" s="471"/>
      <c r="SZ186" s="471"/>
      <c r="TA186" s="471"/>
      <c r="TB186" s="471"/>
      <c r="TC186" s="471"/>
      <c r="TD186" s="471"/>
      <c r="TE186" s="471"/>
      <c r="TF186" s="471"/>
      <c r="TG186" s="471"/>
      <c r="TH186" s="471"/>
      <c r="TI186" s="471"/>
      <c r="TJ186" s="471"/>
      <c r="TK186" s="471"/>
      <c r="TL186" s="471"/>
      <c r="TM186" s="471"/>
      <c r="TN186" s="471"/>
      <c r="TO186" s="471"/>
      <c r="TP186" s="471"/>
      <c r="TQ186" s="471"/>
      <c r="TR186" s="471"/>
      <c r="TS186" s="471"/>
      <c r="TT186" s="471"/>
      <c r="TU186" s="471"/>
      <c r="TV186" s="471"/>
      <c r="TW186" s="471"/>
      <c r="TX186" s="471"/>
      <c r="TY186" s="471"/>
      <c r="TZ186" s="471"/>
      <c r="UA186" s="471"/>
      <c r="UB186" s="471"/>
      <c r="UC186" s="471"/>
      <c r="UD186" s="471"/>
      <c r="UE186" s="471"/>
      <c r="UF186" s="471"/>
      <c r="UG186" s="471"/>
      <c r="UH186" s="471"/>
      <c r="UI186" s="471"/>
      <c r="UJ186" s="471"/>
      <c r="UK186" s="471"/>
      <c r="UL186" s="471"/>
      <c r="UM186" s="471"/>
      <c r="UN186" s="471"/>
      <c r="UO186" s="471"/>
      <c r="UP186" s="471"/>
      <c r="UQ186" s="471"/>
      <c r="UR186" s="471"/>
      <c r="US186" s="471"/>
      <c r="UT186" s="471"/>
      <c r="UU186" s="471"/>
      <c r="UV186" s="471"/>
      <c r="UW186" s="471"/>
      <c r="UX186" s="471"/>
      <c r="UY186" s="471"/>
      <c r="UZ186" s="471"/>
      <c r="VA186" s="471"/>
      <c r="VB186" s="471"/>
      <c r="VC186" s="471"/>
      <c r="VD186" s="471"/>
      <c r="VE186" s="471"/>
      <c r="VF186" s="471"/>
      <c r="VG186" s="471"/>
      <c r="VH186" s="471"/>
      <c r="VI186" s="471"/>
      <c r="VJ186" s="471"/>
      <c r="VK186" s="471"/>
      <c r="VL186" s="471"/>
      <c r="VM186" s="471"/>
      <c r="VN186" s="471"/>
      <c r="VO186" s="471"/>
      <c r="VP186" s="471"/>
      <c r="VQ186" s="471"/>
      <c r="VR186" s="471"/>
      <c r="VS186" s="471"/>
      <c r="VT186" s="471"/>
      <c r="VU186" s="471"/>
      <c r="VV186" s="471"/>
      <c r="VW186" s="471"/>
      <c r="VX186" s="471"/>
      <c r="VY186" s="471"/>
      <c r="VZ186" s="471"/>
      <c r="WA186" s="471"/>
      <c r="WB186" s="471"/>
      <c r="WC186" s="471"/>
      <c r="WD186" s="471"/>
      <c r="WE186" s="471"/>
      <c r="WF186" s="471"/>
      <c r="WG186" s="471"/>
      <c r="WH186" s="471"/>
      <c r="WI186" s="471"/>
      <c r="WJ186" s="471"/>
      <c r="WK186" s="471"/>
      <c r="WL186" s="471"/>
      <c r="WM186" s="471"/>
      <c r="WN186" s="471"/>
      <c r="WO186" s="471"/>
      <c r="WP186" s="471"/>
      <c r="WQ186" s="471"/>
      <c r="WR186" s="471"/>
      <c r="WS186" s="471"/>
      <c r="WT186" s="471"/>
      <c r="WU186" s="471"/>
      <c r="WV186" s="471"/>
      <c r="WW186" s="471"/>
      <c r="WX186" s="471"/>
      <c r="WY186" s="471"/>
      <c r="WZ186" s="471"/>
      <c r="XA186" s="471"/>
      <c r="XB186" s="471"/>
      <c r="XC186" s="471"/>
      <c r="XD186" s="471"/>
      <c r="XE186" s="471"/>
      <c r="XF186" s="471"/>
      <c r="XG186" s="471"/>
      <c r="XH186" s="471"/>
      <c r="XI186" s="471"/>
      <c r="XJ186" s="471"/>
      <c r="XK186" s="471"/>
      <c r="XL186" s="471"/>
      <c r="XM186" s="471"/>
      <c r="XN186" s="471"/>
      <c r="XO186" s="471"/>
      <c r="XP186" s="471"/>
      <c r="XQ186" s="471"/>
      <c r="XR186" s="471"/>
      <c r="XS186" s="471"/>
      <c r="XT186" s="471"/>
      <c r="XU186" s="471"/>
      <c r="XV186" s="471"/>
      <c r="XW186" s="471"/>
      <c r="XX186" s="471"/>
      <c r="XY186" s="471"/>
      <c r="XZ186" s="471"/>
      <c r="YA186" s="471"/>
      <c r="YB186" s="471"/>
      <c r="YC186" s="471"/>
      <c r="YD186" s="471"/>
      <c r="YE186" s="471"/>
      <c r="YF186" s="471"/>
      <c r="YG186" s="471"/>
      <c r="YH186" s="471"/>
      <c r="YI186" s="471"/>
      <c r="YJ186" s="471"/>
      <c r="YK186" s="471"/>
      <c r="YL186" s="471"/>
      <c r="YM186" s="471"/>
      <c r="YN186" s="471"/>
      <c r="YO186" s="471"/>
      <c r="YP186" s="471"/>
      <c r="YQ186" s="471"/>
      <c r="YR186" s="471"/>
      <c r="YS186" s="471"/>
      <c r="YT186" s="471"/>
      <c r="YU186" s="471"/>
      <c r="YV186" s="471"/>
      <c r="YW186" s="471"/>
      <c r="YX186" s="471"/>
      <c r="YY186" s="471"/>
      <c r="YZ186" s="471"/>
      <c r="ZA186" s="471"/>
      <c r="ZB186" s="471"/>
      <c r="ZC186" s="471"/>
      <c r="ZD186" s="471"/>
      <c r="ZE186" s="471"/>
      <c r="ZF186" s="471"/>
      <c r="ZG186" s="471"/>
      <c r="ZH186" s="471"/>
      <c r="ZI186" s="471"/>
      <c r="ZJ186" s="471"/>
      <c r="ZK186" s="471"/>
      <c r="ZL186" s="471"/>
      <c r="ZM186" s="471"/>
      <c r="ZN186" s="471"/>
      <c r="ZO186" s="471"/>
      <c r="ZP186" s="471"/>
      <c r="ZQ186" s="471"/>
      <c r="ZR186" s="471"/>
      <c r="ZS186" s="471"/>
      <c r="ZT186" s="471"/>
      <c r="ZU186" s="471"/>
      <c r="ZV186" s="471"/>
      <c r="ZW186" s="471"/>
      <c r="ZX186" s="471"/>
      <c r="ZY186" s="471"/>
      <c r="ZZ186" s="471"/>
      <c r="AAA186" s="471"/>
      <c r="AAB186" s="471"/>
      <c r="AAC186" s="471"/>
      <c r="AAD186" s="471"/>
      <c r="AAE186" s="471"/>
      <c r="AAF186" s="471"/>
      <c r="AAG186" s="471"/>
      <c r="AAH186" s="471"/>
      <c r="AAI186" s="471"/>
      <c r="AAJ186" s="471"/>
      <c r="AAK186" s="471"/>
      <c r="AAL186" s="471"/>
      <c r="AAM186" s="471"/>
      <c r="AAN186" s="471"/>
      <c r="AAO186" s="471"/>
      <c r="AAP186" s="471"/>
      <c r="AAQ186" s="471"/>
      <c r="AAR186" s="471"/>
      <c r="AAS186" s="471"/>
      <c r="AAT186" s="471"/>
      <c r="AAU186" s="471"/>
      <c r="AAV186" s="471"/>
      <c r="AAW186" s="471"/>
      <c r="AAX186" s="471"/>
      <c r="AAY186" s="471"/>
      <c r="AAZ186" s="471"/>
      <c r="ABA186" s="471"/>
      <c r="ABB186" s="471"/>
      <c r="ABC186" s="471"/>
      <c r="ABD186" s="471"/>
      <c r="ABE186" s="471"/>
      <c r="ABF186" s="471"/>
      <c r="ABG186" s="471"/>
      <c r="ABH186" s="471"/>
      <c r="ABI186" s="471"/>
      <c r="ABJ186" s="471"/>
      <c r="ABK186" s="471"/>
      <c r="ABL186" s="471"/>
      <c r="ABM186" s="471"/>
      <c r="ABN186" s="471"/>
      <c r="ABO186" s="471"/>
      <c r="ABP186" s="471"/>
      <c r="ABQ186" s="471"/>
      <c r="ABR186" s="471"/>
      <c r="ABS186" s="471"/>
      <c r="ABT186" s="471"/>
      <c r="ABU186" s="471"/>
      <c r="ABV186" s="471"/>
      <c r="ABW186" s="471"/>
      <c r="ABX186" s="471"/>
      <c r="ABY186" s="471"/>
      <c r="ABZ186" s="471"/>
      <c r="ACA186" s="471"/>
      <c r="ACB186" s="471"/>
      <c r="ACC186" s="471"/>
      <c r="ACD186" s="471"/>
      <c r="ACE186" s="471"/>
      <c r="ACF186" s="471"/>
      <c r="ACG186" s="471"/>
      <c r="ACH186" s="471"/>
      <c r="ACI186" s="471"/>
      <c r="ACJ186" s="471"/>
      <c r="ACK186" s="471"/>
      <c r="ACL186" s="471"/>
      <c r="ACM186" s="471"/>
      <c r="ACN186" s="471"/>
      <c r="ACO186" s="471"/>
      <c r="ACP186" s="471"/>
      <c r="ACQ186" s="471"/>
      <c r="ACR186" s="471"/>
      <c r="ACS186" s="471"/>
      <c r="ACT186" s="471"/>
      <c r="ACU186" s="471"/>
      <c r="ACV186" s="471"/>
      <c r="ACW186" s="471"/>
      <c r="ACX186" s="471"/>
      <c r="ACY186" s="471"/>
      <c r="ACZ186" s="471"/>
      <c r="ADA186" s="471"/>
      <c r="ADB186" s="471"/>
      <c r="ADC186" s="471"/>
      <c r="ADD186" s="471"/>
      <c r="ADE186" s="471"/>
      <c r="ADF186" s="471"/>
      <c r="ADG186" s="471"/>
      <c r="ADH186" s="471"/>
      <c r="ADI186" s="471"/>
      <c r="ADJ186" s="471"/>
      <c r="ADK186" s="471"/>
      <c r="ADL186" s="471"/>
      <c r="ADM186" s="471"/>
      <c r="ADN186" s="471"/>
      <c r="ADO186" s="471"/>
      <c r="ADP186" s="471"/>
      <c r="ADQ186" s="471"/>
      <c r="ADR186" s="471"/>
      <c r="ADS186" s="471"/>
      <c r="ADT186" s="471"/>
      <c r="ADU186" s="471"/>
      <c r="ADV186" s="471"/>
      <c r="ADW186" s="471"/>
      <c r="ADX186" s="471"/>
      <c r="ADY186" s="471"/>
      <c r="ADZ186" s="471"/>
      <c r="AEA186" s="471"/>
      <c r="AEB186" s="471"/>
      <c r="AEC186" s="471"/>
      <c r="AED186" s="471"/>
      <c r="AEE186" s="471"/>
      <c r="AEF186" s="471"/>
      <c r="AEG186" s="471"/>
      <c r="AEH186" s="471"/>
      <c r="AEI186" s="471"/>
      <c r="AEJ186" s="471"/>
      <c r="AEK186" s="471"/>
      <c r="AEL186" s="471"/>
      <c r="AEM186" s="471"/>
      <c r="AEN186" s="471"/>
      <c r="AEO186" s="471"/>
      <c r="AEP186" s="471"/>
      <c r="AEQ186" s="471"/>
      <c r="AER186" s="471"/>
      <c r="AES186" s="471"/>
      <c r="AET186" s="471"/>
      <c r="AEU186" s="471"/>
      <c r="AEV186" s="471"/>
      <c r="AEW186" s="471"/>
      <c r="AEX186" s="471"/>
      <c r="AEY186" s="471"/>
      <c r="AEZ186" s="471"/>
      <c r="AFA186" s="471"/>
      <c r="AFB186" s="471"/>
      <c r="AFC186" s="471"/>
      <c r="AFD186" s="471"/>
      <c r="AFE186" s="471"/>
      <c r="AFF186" s="471"/>
      <c r="AFG186" s="471"/>
      <c r="AFH186" s="471"/>
      <c r="AFI186" s="471"/>
      <c r="AFJ186" s="471"/>
      <c r="AFK186" s="471"/>
      <c r="AFL186" s="471"/>
      <c r="AFM186" s="471"/>
      <c r="AFN186" s="471"/>
      <c r="AFO186" s="471"/>
      <c r="AFP186" s="471"/>
      <c r="AFQ186" s="471"/>
      <c r="AFR186" s="471"/>
      <c r="AFS186" s="471"/>
      <c r="AFT186" s="471"/>
      <c r="AFU186" s="471"/>
      <c r="AFV186" s="471"/>
      <c r="AFW186" s="471"/>
      <c r="AFX186" s="471"/>
      <c r="AFY186" s="471"/>
      <c r="AFZ186" s="471"/>
      <c r="AGA186" s="471"/>
      <c r="AGB186" s="471"/>
      <c r="AGC186" s="471"/>
      <c r="AGD186" s="471"/>
      <c r="AGE186" s="471"/>
      <c r="AGF186" s="471"/>
      <c r="AGG186" s="471"/>
      <c r="AGH186" s="471"/>
      <c r="AGI186" s="471"/>
      <c r="AGJ186" s="471"/>
      <c r="AGK186" s="471"/>
      <c r="AGL186" s="471"/>
      <c r="AGM186" s="471"/>
      <c r="AGN186" s="471"/>
      <c r="AGO186" s="471"/>
      <c r="AGP186" s="471"/>
      <c r="AGQ186" s="471"/>
      <c r="AGR186" s="471"/>
      <c r="AGS186" s="471"/>
      <c r="AGT186" s="471"/>
      <c r="AGU186" s="471"/>
      <c r="AGV186" s="471"/>
      <c r="AGW186" s="471"/>
      <c r="AGX186" s="471"/>
      <c r="AGY186" s="471"/>
      <c r="AGZ186" s="471"/>
      <c r="AHA186" s="471"/>
      <c r="AHB186" s="471"/>
      <c r="AHC186" s="471"/>
      <c r="AHD186" s="471"/>
      <c r="AHE186" s="471"/>
      <c r="AHF186" s="471"/>
      <c r="AHG186" s="471"/>
      <c r="AHH186" s="471"/>
      <c r="AHI186" s="471"/>
      <c r="AHJ186" s="471"/>
      <c r="AHK186" s="471"/>
      <c r="AHL186" s="471"/>
      <c r="AHM186" s="471"/>
      <c r="AHN186" s="471"/>
      <c r="AHO186" s="471"/>
      <c r="AHP186" s="471"/>
      <c r="AHQ186" s="471"/>
      <c r="AHR186" s="471"/>
      <c r="AHS186" s="471"/>
      <c r="AHT186" s="471"/>
      <c r="AHU186" s="471"/>
      <c r="AHV186" s="471"/>
      <c r="AHW186" s="471"/>
      <c r="AHX186" s="471"/>
      <c r="AHY186" s="471"/>
      <c r="AHZ186" s="471"/>
      <c r="AIA186" s="471"/>
      <c r="AIB186" s="471"/>
      <c r="AIC186" s="471"/>
      <c r="AID186" s="471"/>
      <c r="AIE186" s="471"/>
      <c r="AIF186" s="471"/>
      <c r="AIG186" s="471"/>
      <c r="AIH186" s="471"/>
      <c r="AII186" s="471"/>
      <c r="AIJ186" s="471"/>
      <c r="AIK186" s="471"/>
      <c r="AIL186" s="471"/>
      <c r="AIM186" s="471"/>
      <c r="AIN186" s="471"/>
      <c r="AIO186" s="471"/>
      <c r="AIP186" s="471"/>
      <c r="AIQ186" s="471"/>
      <c r="AIR186" s="471"/>
      <c r="AIS186" s="471"/>
      <c r="AIT186" s="471"/>
      <c r="AIU186" s="471"/>
      <c r="AIV186" s="471"/>
      <c r="AIW186" s="471"/>
      <c r="AIX186" s="471"/>
      <c r="AIY186" s="471"/>
      <c r="AIZ186" s="471"/>
      <c r="AJA186" s="471"/>
      <c r="AJB186" s="471"/>
      <c r="AJC186" s="471"/>
      <c r="AJD186" s="471"/>
      <c r="AJE186" s="471"/>
      <c r="AJF186" s="471"/>
      <c r="AJG186" s="471"/>
      <c r="AJH186" s="471"/>
      <c r="AJI186" s="471"/>
      <c r="AJJ186" s="471"/>
      <c r="AJK186" s="471"/>
      <c r="AJL186" s="471"/>
      <c r="AJM186" s="471"/>
      <c r="AJN186" s="471"/>
      <c r="AJO186" s="471"/>
      <c r="AJP186" s="471"/>
      <c r="AJQ186" s="471"/>
      <c r="AJR186" s="471"/>
      <c r="AJS186" s="471"/>
      <c r="AJT186" s="471"/>
      <c r="AJU186" s="471"/>
      <c r="AJV186" s="471"/>
      <c r="AJW186" s="471"/>
      <c r="AJX186" s="471"/>
      <c r="AJY186" s="471"/>
      <c r="AJZ186" s="471"/>
      <c r="AKA186" s="471"/>
      <c r="AKB186" s="471"/>
      <c r="AKC186" s="471"/>
      <c r="AKD186" s="471"/>
      <c r="AKE186" s="471"/>
      <c r="AKF186" s="471"/>
      <c r="AKG186" s="471"/>
      <c r="AKH186" s="471"/>
      <c r="AKI186" s="471"/>
      <c r="AKJ186" s="471"/>
      <c r="AKK186" s="471"/>
      <c r="AKL186" s="471"/>
      <c r="AKM186" s="471"/>
      <c r="AKN186" s="471"/>
      <c r="AKO186" s="471"/>
      <c r="AKP186" s="471"/>
      <c r="AKQ186" s="471"/>
      <c r="AKR186" s="471"/>
      <c r="AKS186" s="471"/>
      <c r="AKT186" s="471"/>
      <c r="AKU186" s="471"/>
      <c r="AKV186" s="471"/>
      <c r="AKW186" s="471"/>
      <c r="AKX186" s="471"/>
      <c r="AKY186" s="471"/>
      <c r="AKZ186" s="471"/>
      <c r="ALA186" s="471"/>
      <c r="ALB186" s="471"/>
      <c r="ALC186" s="471"/>
      <c r="ALD186" s="471"/>
      <c r="ALE186" s="471"/>
      <c r="ALF186" s="471"/>
      <c r="ALG186" s="471"/>
      <c r="ALH186" s="471"/>
      <c r="ALI186" s="471"/>
      <c r="ALJ186" s="471"/>
      <c r="ALK186" s="471"/>
      <c r="ALL186" s="471"/>
      <c r="ALM186" s="471"/>
      <c r="ALN186" s="471"/>
      <c r="ALO186" s="471"/>
      <c r="ALP186" s="471"/>
      <c r="ALQ186" s="471"/>
      <c r="ALR186" s="471"/>
      <c r="ALS186" s="471"/>
      <c r="ALT186" s="471"/>
      <c r="ALU186" s="471"/>
      <c r="ALV186" s="471"/>
      <c r="ALW186" s="471"/>
      <c r="ALX186" s="471"/>
      <c r="ALY186" s="471"/>
      <c r="ALZ186" s="471"/>
      <c r="AMA186" s="471"/>
      <c r="AMB186" s="471"/>
      <c r="AMC186" s="471"/>
      <c r="AMD186" s="471"/>
      <c r="AME186" s="471"/>
      <c r="AMF186" s="471"/>
      <c r="AMG186" s="471"/>
      <c r="AMH186" s="471"/>
      <c r="AMI186" s="471"/>
      <c r="AMJ186" s="471"/>
      <c r="AMK186" s="471"/>
      <c r="AML186" s="471"/>
      <c r="AMM186" s="471"/>
      <c r="AMN186" s="471"/>
      <c r="AMO186" s="471"/>
      <c r="AMP186" s="471"/>
      <c r="AMQ186" s="471"/>
      <c r="AMR186" s="471"/>
      <c r="AMS186" s="471"/>
      <c r="AMT186" s="471"/>
      <c r="AMU186" s="471"/>
      <c r="AMV186" s="471"/>
      <c r="AMW186" s="471"/>
      <c r="AMX186" s="471"/>
      <c r="AMY186" s="471"/>
      <c r="AMZ186" s="471"/>
      <c r="ANA186" s="471"/>
      <c r="ANB186" s="471"/>
      <c r="ANC186" s="471"/>
      <c r="AND186" s="471"/>
      <c r="ANE186" s="471"/>
      <c r="ANF186" s="471"/>
      <c r="ANG186" s="471"/>
      <c r="ANH186" s="471"/>
      <c r="ANI186" s="471"/>
      <c r="ANJ186" s="471"/>
      <c r="ANK186" s="471"/>
      <c r="ANL186" s="471"/>
      <c r="ANM186" s="471"/>
      <c r="ANN186" s="471"/>
      <c r="ANO186" s="471"/>
      <c r="ANP186" s="471"/>
      <c r="ANQ186" s="471"/>
      <c r="ANR186" s="471"/>
      <c r="ANS186" s="471"/>
      <c r="ANT186" s="471"/>
      <c r="ANU186" s="471"/>
      <c r="ANV186" s="471"/>
      <c r="ANW186" s="471"/>
      <c r="ANX186" s="471"/>
      <c r="ANY186" s="471"/>
      <c r="ANZ186" s="471"/>
      <c r="AOA186" s="471"/>
      <c r="AOB186" s="471"/>
      <c r="AOC186" s="471"/>
      <c r="AOD186" s="471"/>
      <c r="AOE186" s="471"/>
      <c r="AOF186" s="471"/>
      <c r="AOG186" s="471"/>
      <c r="AOH186" s="471"/>
      <c r="AOI186" s="471"/>
      <c r="AOJ186" s="471"/>
      <c r="AOK186" s="471"/>
      <c r="AOL186" s="471"/>
      <c r="AOM186" s="471"/>
      <c r="AON186" s="471"/>
      <c r="AOO186" s="471"/>
      <c r="AOP186" s="471"/>
      <c r="AOQ186" s="471"/>
      <c r="AOR186" s="471"/>
      <c r="AOS186" s="471"/>
      <c r="AOT186" s="471"/>
      <c r="AOU186" s="471"/>
      <c r="AOV186" s="471"/>
      <c r="AOW186" s="471"/>
      <c r="AOX186" s="471"/>
      <c r="AOY186" s="471"/>
      <c r="AOZ186" s="471"/>
      <c r="APA186" s="471"/>
      <c r="APB186" s="471"/>
      <c r="APC186" s="471"/>
      <c r="APD186" s="471"/>
      <c r="APE186" s="471"/>
      <c r="APF186" s="471"/>
      <c r="APG186" s="471"/>
      <c r="APH186" s="471"/>
      <c r="API186" s="471"/>
      <c r="APJ186" s="471"/>
      <c r="APK186" s="471"/>
      <c r="APL186" s="471"/>
      <c r="APM186" s="471"/>
      <c r="APN186" s="471"/>
      <c r="APO186" s="471"/>
      <c r="APP186" s="471"/>
      <c r="APQ186" s="471"/>
      <c r="APR186" s="471"/>
      <c r="APS186" s="471"/>
      <c r="APT186" s="471"/>
      <c r="APU186" s="471"/>
      <c r="APV186" s="471"/>
      <c r="APW186" s="471"/>
      <c r="APX186" s="471"/>
      <c r="APY186" s="471"/>
      <c r="APZ186" s="471"/>
      <c r="AQA186" s="471"/>
      <c r="AQB186" s="471"/>
      <c r="AQC186" s="471"/>
      <c r="AQD186" s="471"/>
      <c r="AQE186" s="471"/>
      <c r="AQF186" s="471"/>
      <c r="AQG186" s="471"/>
      <c r="AQH186" s="471"/>
      <c r="AQI186" s="471"/>
      <c r="AQJ186" s="471"/>
      <c r="AQK186" s="471"/>
      <c r="AQL186" s="471"/>
      <c r="AQM186" s="471"/>
      <c r="AQN186" s="471"/>
      <c r="AQO186" s="471"/>
      <c r="AQP186" s="471"/>
      <c r="AQQ186" s="471"/>
      <c r="AQR186" s="471"/>
      <c r="AQS186" s="471"/>
      <c r="AQT186" s="471"/>
      <c r="AQU186" s="471"/>
      <c r="AQV186" s="471"/>
      <c r="AQW186" s="471"/>
      <c r="AQX186" s="471"/>
      <c r="AQY186" s="471"/>
      <c r="AQZ186" s="471"/>
      <c r="ARA186" s="471"/>
      <c r="ARB186" s="471"/>
      <c r="ARC186" s="471"/>
      <c r="ARD186" s="471"/>
      <c r="ARE186" s="471"/>
      <c r="ARF186" s="471"/>
      <c r="ARG186" s="471"/>
      <c r="ARH186" s="471"/>
      <c r="ARI186" s="471"/>
      <c r="ARJ186" s="471"/>
      <c r="ARK186" s="471"/>
      <c r="ARL186" s="471"/>
      <c r="ARM186" s="471"/>
      <c r="ARN186" s="471"/>
      <c r="ARO186" s="471"/>
      <c r="ARP186" s="471"/>
      <c r="ARQ186" s="471"/>
      <c r="ARR186" s="471"/>
      <c r="ARS186" s="471"/>
      <c r="ART186" s="471"/>
      <c r="ARU186" s="471"/>
      <c r="ARV186" s="471"/>
      <c r="ARW186" s="471"/>
      <c r="ARX186" s="471"/>
      <c r="ARY186" s="471"/>
      <c r="ARZ186" s="471"/>
      <c r="ASA186" s="471"/>
      <c r="ASB186" s="471"/>
      <c r="ASC186" s="471"/>
      <c r="ASD186" s="471"/>
      <c r="ASE186" s="471"/>
      <c r="ASF186" s="471"/>
      <c r="ASG186" s="471"/>
      <c r="ASH186" s="471"/>
      <c r="ASI186" s="471"/>
      <c r="ASJ186" s="471"/>
      <c r="ASK186" s="471"/>
      <c r="ASL186" s="471"/>
      <c r="ASM186" s="471"/>
      <c r="ASN186" s="471"/>
      <c r="ASO186" s="471"/>
      <c r="ASP186" s="471"/>
      <c r="ASQ186" s="471"/>
      <c r="ASR186" s="471"/>
      <c r="ASS186" s="471"/>
      <c r="AST186" s="471"/>
      <c r="ASU186" s="471"/>
      <c r="ASV186" s="471"/>
      <c r="ASW186" s="471"/>
      <c r="ASX186" s="471"/>
      <c r="ASY186" s="471"/>
      <c r="ASZ186" s="471"/>
      <c r="ATA186" s="471"/>
      <c r="ATB186" s="471"/>
      <c r="ATC186" s="471"/>
      <c r="ATD186" s="471"/>
      <c r="ATE186" s="471"/>
      <c r="ATF186" s="471"/>
      <c r="ATG186" s="471"/>
      <c r="ATH186" s="471"/>
      <c r="ATI186" s="471"/>
      <c r="ATJ186" s="471"/>
      <c r="ATK186" s="471"/>
      <c r="ATL186" s="471"/>
      <c r="ATM186" s="471"/>
      <c r="ATN186" s="471"/>
      <c r="ATO186" s="471"/>
      <c r="ATP186" s="471"/>
      <c r="ATQ186" s="471"/>
      <c r="ATR186" s="471"/>
      <c r="ATS186" s="471"/>
      <c r="ATT186" s="471"/>
      <c r="ATU186" s="471"/>
      <c r="ATV186" s="471"/>
      <c r="ATW186" s="471"/>
      <c r="ATX186" s="471"/>
      <c r="ATY186" s="471"/>
      <c r="ATZ186" s="471"/>
      <c r="AUA186" s="471"/>
      <c r="AUB186" s="471"/>
      <c r="AUC186" s="471"/>
      <c r="AUD186" s="471"/>
      <c r="AUE186" s="471"/>
      <c r="AUF186" s="471"/>
      <c r="AUG186" s="471"/>
      <c r="AUH186" s="471"/>
      <c r="AUI186" s="471"/>
      <c r="AUJ186" s="471"/>
      <c r="AUK186" s="471"/>
      <c r="AUL186" s="471"/>
      <c r="AUM186" s="471"/>
      <c r="AUN186" s="471"/>
      <c r="AUO186" s="471"/>
      <c r="AUP186" s="471"/>
      <c r="AUQ186" s="471"/>
      <c r="AUR186" s="471"/>
      <c r="AUS186" s="471"/>
      <c r="AUT186" s="471"/>
      <c r="AUU186" s="471"/>
      <c r="AUV186" s="471"/>
      <c r="AUW186" s="471"/>
      <c r="AUX186" s="471"/>
      <c r="AUY186" s="471"/>
      <c r="AUZ186" s="471"/>
      <c r="AVA186" s="471"/>
      <c r="AVB186" s="471"/>
      <c r="AVC186" s="471"/>
      <c r="AVD186" s="471"/>
      <c r="AVE186" s="471"/>
      <c r="AVF186" s="471"/>
      <c r="AVG186" s="471"/>
      <c r="AVH186" s="471"/>
      <c r="AVI186" s="471"/>
      <c r="AVJ186" s="471"/>
      <c r="AVK186" s="471"/>
      <c r="AVL186" s="471"/>
      <c r="AVM186" s="471"/>
      <c r="AVN186" s="471"/>
      <c r="AVO186" s="471"/>
      <c r="AVP186" s="471"/>
      <c r="AVQ186" s="471"/>
      <c r="AVR186" s="471"/>
      <c r="AVS186" s="471"/>
      <c r="AVT186" s="471"/>
      <c r="AVU186" s="471"/>
      <c r="AVV186" s="471"/>
      <c r="AVW186" s="471"/>
      <c r="AVX186" s="471"/>
      <c r="AVY186" s="471"/>
      <c r="AVZ186" s="471"/>
      <c r="AWA186" s="471"/>
      <c r="AWB186" s="471"/>
      <c r="AWC186" s="471"/>
      <c r="AWD186" s="471"/>
      <c r="AWE186" s="471"/>
      <c r="AWF186" s="471"/>
      <c r="AWG186" s="471"/>
      <c r="AWH186" s="471"/>
      <c r="AWI186" s="471"/>
      <c r="AWJ186" s="471"/>
      <c r="AWK186" s="471"/>
      <c r="AWL186" s="471"/>
      <c r="AWM186" s="471"/>
      <c r="AWN186" s="471"/>
      <c r="AWO186" s="471"/>
      <c r="AWP186" s="471"/>
      <c r="AWQ186" s="471"/>
      <c r="AWR186" s="471"/>
      <c r="AWS186" s="471"/>
      <c r="AWT186" s="471"/>
      <c r="AWU186" s="471"/>
      <c r="AWV186" s="471"/>
      <c r="AWW186" s="471"/>
      <c r="AWX186" s="471"/>
      <c r="AWY186" s="471"/>
      <c r="AWZ186" s="471"/>
      <c r="AXA186" s="471"/>
      <c r="AXB186" s="471"/>
      <c r="AXC186" s="471"/>
      <c r="AXD186" s="471"/>
      <c r="AXE186" s="471"/>
      <c r="AXF186" s="471"/>
      <c r="AXG186" s="471"/>
      <c r="AXH186" s="471"/>
      <c r="AXI186" s="471"/>
      <c r="AXJ186" s="471"/>
      <c r="AXK186" s="471"/>
      <c r="AXL186" s="471"/>
      <c r="AXM186" s="471"/>
      <c r="AXN186" s="471"/>
      <c r="AXO186" s="471"/>
      <c r="AXP186" s="471"/>
      <c r="AXQ186" s="471"/>
      <c r="AXR186" s="471"/>
      <c r="AXS186" s="471"/>
      <c r="AXT186" s="471"/>
      <c r="AXU186" s="471"/>
      <c r="AXV186" s="471"/>
      <c r="AXW186" s="471"/>
      <c r="AXX186" s="471"/>
      <c r="AXY186" s="471"/>
      <c r="AXZ186" s="471"/>
      <c r="AYA186" s="471"/>
      <c r="AYB186" s="471"/>
      <c r="AYC186" s="471"/>
      <c r="AYD186" s="471"/>
      <c r="AYE186" s="471"/>
      <c r="AYF186" s="471"/>
      <c r="AYG186" s="471"/>
      <c r="AYH186" s="471"/>
      <c r="AYI186" s="471"/>
      <c r="AYJ186" s="471"/>
      <c r="AYK186" s="471"/>
      <c r="AYL186" s="471"/>
      <c r="AYM186" s="471"/>
      <c r="AYN186" s="471"/>
      <c r="AYO186" s="471"/>
      <c r="AYP186" s="471"/>
      <c r="AYQ186" s="471"/>
      <c r="AYR186" s="471"/>
      <c r="AYS186" s="471"/>
      <c r="AYT186" s="471"/>
      <c r="AYU186" s="471"/>
      <c r="AYV186" s="471"/>
      <c r="AYW186" s="471"/>
      <c r="AYX186" s="471"/>
      <c r="AYY186" s="471"/>
      <c r="AYZ186" s="471"/>
      <c r="AZA186" s="471"/>
      <c r="AZB186" s="471"/>
      <c r="AZC186" s="471"/>
      <c r="AZD186" s="471"/>
      <c r="AZE186" s="471"/>
      <c r="AZF186" s="471"/>
      <c r="AZG186" s="471"/>
      <c r="AZH186" s="471"/>
      <c r="AZI186" s="471"/>
      <c r="AZJ186" s="471"/>
      <c r="AZK186" s="471"/>
      <c r="AZL186" s="471"/>
      <c r="AZM186" s="471"/>
      <c r="AZN186" s="471"/>
      <c r="AZO186" s="471"/>
      <c r="AZP186" s="471"/>
      <c r="AZQ186" s="471"/>
      <c r="AZR186" s="471"/>
      <c r="AZS186" s="471"/>
      <c r="AZT186" s="471"/>
      <c r="AZU186" s="471"/>
      <c r="AZV186" s="471"/>
      <c r="AZW186" s="471"/>
      <c r="AZX186" s="471"/>
      <c r="AZY186" s="471"/>
      <c r="AZZ186" s="471"/>
      <c r="BAA186" s="471"/>
      <c r="BAB186" s="471"/>
      <c r="BAC186" s="471"/>
      <c r="BAD186" s="471"/>
      <c r="BAE186" s="471"/>
      <c r="BAF186" s="471"/>
      <c r="BAG186" s="471"/>
      <c r="BAH186" s="471"/>
      <c r="BAI186" s="471"/>
      <c r="BAJ186" s="471"/>
      <c r="BAK186" s="471"/>
      <c r="BAL186" s="471"/>
      <c r="BAM186" s="471"/>
      <c r="BAN186" s="471"/>
      <c r="BAO186" s="471"/>
      <c r="BAP186" s="471"/>
      <c r="BAQ186" s="471"/>
      <c r="BAR186" s="471"/>
      <c r="BAS186" s="471"/>
      <c r="BAT186" s="471"/>
      <c r="BAU186" s="471"/>
      <c r="BAV186" s="471"/>
      <c r="BAW186" s="471"/>
      <c r="BAX186" s="471"/>
      <c r="BAY186" s="471"/>
      <c r="BAZ186" s="471"/>
      <c r="BBA186" s="471"/>
      <c r="BBB186" s="471"/>
      <c r="BBC186" s="471"/>
      <c r="BBD186" s="471"/>
      <c r="BBE186" s="471"/>
      <c r="BBF186" s="471"/>
      <c r="BBG186" s="471"/>
      <c r="BBH186" s="471"/>
      <c r="BBI186" s="471"/>
      <c r="BBJ186" s="471"/>
      <c r="BBK186" s="471"/>
      <c r="BBL186" s="471"/>
      <c r="BBM186" s="471"/>
      <c r="BBN186" s="471"/>
      <c r="BBO186" s="471"/>
      <c r="BBP186" s="471"/>
      <c r="BBQ186" s="471"/>
      <c r="BBR186" s="471"/>
      <c r="BBS186" s="471"/>
      <c r="BBT186" s="471"/>
      <c r="BBU186" s="471"/>
      <c r="BBV186" s="471"/>
      <c r="BBW186" s="471"/>
      <c r="BBX186" s="471"/>
      <c r="BBY186" s="471"/>
      <c r="BBZ186" s="471"/>
      <c r="BCA186" s="471"/>
      <c r="BCB186" s="471"/>
      <c r="BCC186" s="471"/>
      <c r="BCD186" s="471"/>
      <c r="BCE186" s="471"/>
      <c r="BCF186" s="471"/>
      <c r="BCG186" s="471"/>
      <c r="BCH186" s="471"/>
      <c r="BCI186" s="471"/>
      <c r="BCJ186" s="471"/>
      <c r="BCK186" s="471"/>
      <c r="BCL186" s="471"/>
      <c r="BCM186" s="471"/>
      <c r="BCN186" s="471"/>
      <c r="BCO186" s="471"/>
      <c r="BCP186" s="471"/>
      <c r="BCQ186" s="471"/>
      <c r="BCR186" s="471"/>
      <c r="BCS186" s="471"/>
      <c r="BCT186" s="471"/>
      <c r="BCU186" s="471"/>
      <c r="BCV186" s="471"/>
      <c r="BCW186" s="471"/>
      <c r="BCX186" s="471"/>
      <c r="BCY186" s="471"/>
      <c r="BCZ186" s="471"/>
      <c r="BDA186" s="471"/>
      <c r="BDB186" s="471"/>
      <c r="BDC186" s="471"/>
      <c r="BDD186" s="471"/>
      <c r="BDE186" s="471"/>
      <c r="BDF186" s="471"/>
      <c r="BDG186" s="471"/>
      <c r="BDH186" s="471"/>
      <c r="BDI186" s="471"/>
      <c r="BDJ186" s="471"/>
      <c r="BDK186" s="471"/>
      <c r="BDL186" s="471"/>
      <c r="BDM186" s="471"/>
      <c r="BDN186" s="471"/>
      <c r="BDO186" s="471"/>
      <c r="BDP186" s="471"/>
      <c r="BDQ186" s="471"/>
      <c r="BDR186" s="471"/>
      <c r="BDS186" s="471"/>
      <c r="BDT186" s="471"/>
      <c r="BDU186" s="471"/>
      <c r="BDV186" s="471"/>
      <c r="BDW186" s="471"/>
      <c r="BDX186" s="471"/>
      <c r="BDY186" s="471"/>
      <c r="BDZ186" s="471"/>
      <c r="BEA186" s="471"/>
      <c r="BEB186" s="471"/>
      <c r="BEC186" s="471"/>
      <c r="BED186" s="471"/>
      <c r="BEE186" s="471"/>
      <c r="BEF186" s="471"/>
      <c r="BEG186" s="471"/>
      <c r="BEH186" s="471"/>
      <c r="BEI186" s="471"/>
      <c r="BEJ186" s="471"/>
      <c r="BEK186" s="471"/>
      <c r="BEL186" s="471"/>
      <c r="BEM186" s="471"/>
      <c r="BEN186" s="471"/>
      <c r="BEO186" s="471"/>
      <c r="BEP186" s="471"/>
      <c r="BEQ186" s="471"/>
      <c r="BER186" s="471"/>
      <c r="BES186" s="471"/>
      <c r="BET186" s="471"/>
      <c r="BEU186" s="471"/>
      <c r="BEV186" s="471"/>
      <c r="BEW186" s="471"/>
      <c r="BEX186" s="471"/>
      <c r="BEY186" s="471"/>
      <c r="BEZ186" s="471"/>
      <c r="BFA186" s="471"/>
      <c r="BFB186" s="471"/>
      <c r="BFC186" s="471"/>
      <c r="BFD186" s="471"/>
      <c r="BFE186" s="471"/>
      <c r="BFF186" s="471"/>
      <c r="BFG186" s="471"/>
      <c r="BFH186" s="471"/>
      <c r="BFI186" s="471"/>
      <c r="BFJ186" s="471"/>
      <c r="BFK186" s="471"/>
      <c r="BFL186" s="471"/>
      <c r="BFM186" s="471"/>
      <c r="BFN186" s="471"/>
      <c r="BFO186" s="471"/>
      <c r="BFP186" s="471"/>
      <c r="BFQ186" s="471"/>
      <c r="BFR186" s="471"/>
      <c r="BFS186" s="471"/>
      <c r="BFT186" s="471"/>
      <c r="BFU186" s="471"/>
      <c r="BFV186" s="471"/>
      <c r="BFW186" s="471"/>
      <c r="BFX186" s="471"/>
      <c r="BFY186" s="471"/>
      <c r="BFZ186" s="471"/>
      <c r="BGA186" s="471"/>
      <c r="BGB186" s="471"/>
      <c r="BGC186" s="471"/>
      <c r="BGD186" s="471"/>
      <c r="BGE186" s="471"/>
      <c r="BGF186" s="471"/>
      <c r="BGG186" s="471"/>
      <c r="BGH186" s="471"/>
      <c r="BGI186" s="471"/>
      <c r="BGJ186" s="471"/>
      <c r="BGK186" s="471"/>
      <c r="BGL186" s="471"/>
      <c r="BGM186" s="471"/>
      <c r="BGN186" s="471"/>
      <c r="BGO186" s="471"/>
      <c r="BGP186" s="471"/>
      <c r="BGQ186" s="471"/>
      <c r="BGR186" s="471"/>
      <c r="BGS186" s="471"/>
      <c r="BGT186" s="471"/>
      <c r="BGU186" s="471"/>
      <c r="BGV186" s="471"/>
      <c r="BGW186" s="471"/>
      <c r="BGX186" s="471"/>
      <c r="BGY186" s="471"/>
      <c r="BGZ186" s="471"/>
      <c r="BHA186" s="471"/>
      <c r="BHB186" s="471"/>
      <c r="BHC186" s="471"/>
      <c r="BHD186" s="471"/>
      <c r="BHE186" s="471"/>
      <c r="BHF186" s="471"/>
      <c r="BHG186" s="471"/>
      <c r="BHH186" s="471"/>
      <c r="BHI186" s="471"/>
      <c r="BHJ186" s="471"/>
      <c r="BHK186" s="471"/>
      <c r="BHL186" s="471"/>
      <c r="BHM186" s="471"/>
      <c r="BHN186" s="471"/>
      <c r="BHO186" s="471"/>
      <c r="BHP186" s="471"/>
      <c r="BHQ186" s="471"/>
      <c r="BHR186" s="471"/>
      <c r="BHS186" s="471"/>
      <c r="BHT186" s="471"/>
      <c r="BHU186" s="471"/>
      <c r="BHV186" s="471"/>
      <c r="BHW186" s="471"/>
      <c r="BHX186" s="471"/>
      <c r="BHY186" s="471"/>
      <c r="BHZ186" s="471"/>
      <c r="BIA186" s="471"/>
      <c r="BIB186" s="471"/>
      <c r="BIC186" s="471"/>
      <c r="BID186" s="471"/>
      <c r="BIE186" s="471"/>
      <c r="BIF186" s="471"/>
      <c r="BIG186" s="471"/>
      <c r="BIH186" s="471"/>
      <c r="BII186" s="471"/>
      <c r="BIJ186" s="471"/>
      <c r="BIK186" s="471"/>
      <c r="BIL186" s="471"/>
      <c r="BIM186" s="471"/>
      <c r="BIN186" s="471"/>
      <c r="BIO186" s="471"/>
      <c r="BIP186" s="471"/>
      <c r="BIQ186" s="471"/>
      <c r="BIR186" s="471"/>
      <c r="BIS186" s="471"/>
      <c r="BIT186" s="471"/>
      <c r="BIU186" s="471"/>
      <c r="BIV186" s="471"/>
      <c r="BIW186" s="471"/>
      <c r="BIX186" s="471"/>
      <c r="BIY186" s="471"/>
      <c r="BIZ186" s="471"/>
      <c r="BJA186" s="471"/>
      <c r="BJB186" s="471"/>
      <c r="BJC186" s="471"/>
      <c r="BJD186" s="471"/>
      <c r="BJE186" s="471"/>
      <c r="BJF186" s="471"/>
      <c r="BJG186" s="471"/>
      <c r="BJH186" s="471"/>
      <c r="BJI186" s="471"/>
      <c r="BJJ186" s="471"/>
      <c r="BJK186" s="471"/>
      <c r="BJL186" s="471"/>
      <c r="BJM186" s="471"/>
      <c r="BJN186" s="471"/>
      <c r="BJO186" s="471"/>
      <c r="BJP186" s="471"/>
      <c r="BJQ186" s="471"/>
      <c r="BJR186" s="471"/>
      <c r="BJS186" s="471"/>
      <c r="BJT186" s="471"/>
      <c r="BJU186" s="471"/>
      <c r="BJV186" s="471"/>
      <c r="BJW186" s="471"/>
      <c r="BJX186" s="471"/>
      <c r="BJY186" s="471"/>
      <c r="BJZ186" s="471"/>
      <c r="BKA186" s="471"/>
      <c r="BKB186" s="471"/>
      <c r="BKC186" s="471"/>
      <c r="BKD186" s="471"/>
      <c r="BKE186" s="471"/>
      <c r="BKF186" s="471"/>
      <c r="BKG186" s="471"/>
      <c r="BKH186" s="471"/>
      <c r="BKI186" s="471"/>
      <c r="BKJ186" s="471"/>
      <c r="BKK186" s="471"/>
      <c r="BKL186" s="471"/>
      <c r="BKM186" s="471"/>
      <c r="BKN186" s="471"/>
      <c r="BKO186" s="471"/>
      <c r="BKP186" s="471"/>
      <c r="BKQ186" s="471"/>
      <c r="BKR186" s="471"/>
      <c r="BKS186" s="471"/>
      <c r="BKT186" s="471"/>
      <c r="BKU186" s="471"/>
      <c r="BKV186" s="471"/>
      <c r="BKW186" s="471"/>
      <c r="BKX186" s="471"/>
      <c r="BKY186" s="471"/>
      <c r="BKZ186" s="471"/>
      <c r="BLA186" s="471"/>
      <c r="BLB186" s="471"/>
      <c r="BLC186" s="471"/>
      <c r="BLD186" s="471"/>
      <c r="BLE186" s="471"/>
      <c r="BLF186" s="471"/>
      <c r="BLG186" s="471"/>
      <c r="BLH186" s="471"/>
      <c r="BLI186" s="471"/>
      <c r="BLJ186" s="471"/>
      <c r="BLK186" s="471"/>
      <c r="BLL186" s="471"/>
      <c r="BLM186" s="471"/>
      <c r="BLN186" s="471"/>
      <c r="BLO186" s="471"/>
      <c r="BLP186" s="471"/>
      <c r="BLQ186" s="471"/>
      <c r="BLR186" s="471"/>
      <c r="BLS186" s="471"/>
      <c r="BLT186" s="471"/>
      <c r="BLU186" s="471"/>
      <c r="BLV186" s="471"/>
      <c r="BLW186" s="471"/>
      <c r="BLX186" s="471"/>
      <c r="BLY186" s="471"/>
      <c r="BLZ186" s="471"/>
      <c r="BMA186" s="471"/>
      <c r="BMB186" s="471"/>
      <c r="BMC186" s="471"/>
      <c r="BMD186" s="471"/>
      <c r="BME186" s="471"/>
      <c r="BMF186" s="471"/>
      <c r="BMG186" s="471"/>
      <c r="BMH186" s="471"/>
      <c r="BMI186" s="471"/>
      <c r="BMJ186" s="471"/>
      <c r="BMK186" s="471"/>
      <c r="BML186" s="471"/>
      <c r="BMM186" s="471"/>
      <c r="BMN186" s="471"/>
      <c r="BMO186" s="471"/>
      <c r="BMP186" s="471"/>
      <c r="BMQ186" s="471"/>
      <c r="BMR186" s="471"/>
      <c r="BMS186" s="471"/>
      <c r="BMT186" s="471"/>
      <c r="BMU186" s="471"/>
      <c r="BMV186" s="471"/>
      <c r="BMW186" s="471"/>
      <c r="BMX186" s="471"/>
      <c r="BMY186" s="471"/>
      <c r="BMZ186" s="471"/>
      <c r="BNA186" s="471"/>
      <c r="BNB186" s="471"/>
      <c r="BNC186" s="471"/>
      <c r="BND186" s="471"/>
      <c r="BNE186" s="471"/>
      <c r="BNF186" s="471"/>
      <c r="BNG186" s="471"/>
      <c r="BNH186" s="471"/>
      <c r="BNI186" s="471"/>
      <c r="BNJ186" s="471"/>
      <c r="BNK186" s="471"/>
      <c r="BNL186" s="471"/>
      <c r="BNM186" s="471"/>
      <c r="BNN186" s="471"/>
      <c r="BNO186" s="471"/>
      <c r="BNP186" s="471"/>
      <c r="BNQ186" s="471"/>
      <c r="BNR186" s="471"/>
      <c r="BNS186" s="471"/>
      <c r="BNT186" s="471"/>
      <c r="BNU186" s="471"/>
      <c r="BNV186" s="471"/>
      <c r="BNW186" s="471"/>
      <c r="BNX186" s="471"/>
      <c r="BNY186" s="471"/>
      <c r="BNZ186" s="471"/>
      <c r="BOA186" s="471"/>
      <c r="BOB186" s="471"/>
      <c r="BOC186" s="471"/>
      <c r="BOD186" s="471"/>
      <c r="BOE186" s="471"/>
      <c r="BOF186" s="471"/>
      <c r="BOG186" s="471"/>
      <c r="BOH186" s="471"/>
      <c r="BOI186" s="471"/>
      <c r="BOJ186" s="471"/>
      <c r="BOK186" s="471"/>
      <c r="BOL186" s="471"/>
      <c r="BOM186" s="471"/>
      <c r="BON186" s="471"/>
      <c r="BOO186" s="471"/>
      <c r="BOP186" s="471"/>
      <c r="BOQ186" s="471"/>
      <c r="BOR186" s="471"/>
      <c r="BOS186" s="471"/>
      <c r="BOT186" s="471"/>
      <c r="BOU186" s="471"/>
      <c r="BOV186" s="471"/>
      <c r="BOW186" s="471"/>
      <c r="BOX186" s="471"/>
      <c r="BOY186" s="471"/>
      <c r="BOZ186" s="471"/>
      <c r="BPA186" s="471"/>
      <c r="BPB186" s="471"/>
      <c r="BPC186" s="471"/>
      <c r="BPD186" s="471"/>
      <c r="BPE186" s="471"/>
      <c r="BPF186" s="471"/>
      <c r="BPG186" s="471"/>
      <c r="BPH186" s="471"/>
      <c r="BPI186" s="471"/>
      <c r="BPJ186" s="471"/>
      <c r="BPK186" s="471"/>
      <c r="BPL186" s="471"/>
      <c r="BPM186" s="471"/>
      <c r="BPN186" s="471"/>
      <c r="BPO186" s="471"/>
      <c r="BPP186" s="471"/>
      <c r="BPQ186" s="471"/>
      <c r="BPR186" s="471"/>
      <c r="BPS186" s="471"/>
      <c r="BPT186" s="471"/>
      <c r="BPU186" s="471"/>
      <c r="BPV186" s="471"/>
      <c r="BPW186" s="471"/>
      <c r="BPX186" s="471"/>
      <c r="BPY186" s="471"/>
      <c r="BPZ186" s="471"/>
      <c r="BQA186" s="471"/>
      <c r="BQB186" s="471"/>
      <c r="BQC186" s="471"/>
      <c r="BQD186" s="471"/>
      <c r="BQE186" s="471"/>
      <c r="BQF186" s="471"/>
      <c r="BQG186" s="471"/>
      <c r="BQH186" s="471"/>
      <c r="BQI186" s="471"/>
      <c r="BQJ186" s="471"/>
      <c r="BQK186" s="471"/>
      <c r="BQL186" s="471"/>
      <c r="BQM186" s="471"/>
      <c r="BQN186" s="471"/>
      <c r="BQO186" s="471"/>
      <c r="BQP186" s="471"/>
      <c r="BQQ186" s="471"/>
      <c r="BQR186" s="471"/>
      <c r="BQS186" s="471"/>
      <c r="BQT186" s="471"/>
      <c r="BQU186" s="471"/>
      <c r="BQV186" s="471"/>
      <c r="BQW186" s="471"/>
      <c r="BQX186" s="471"/>
      <c r="BQY186" s="471"/>
      <c r="BQZ186" s="471"/>
      <c r="BRA186" s="471"/>
      <c r="BRB186" s="471"/>
      <c r="BRC186" s="471"/>
      <c r="BRD186" s="471"/>
      <c r="BRE186" s="471"/>
      <c r="BRF186" s="471"/>
      <c r="BRG186" s="471"/>
      <c r="BRH186" s="471"/>
      <c r="BRI186" s="471"/>
      <c r="BRJ186" s="471"/>
      <c r="BRK186" s="471"/>
      <c r="BRL186" s="471"/>
      <c r="BRM186" s="471"/>
      <c r="BRN186" s="471"/>
      <c r="BRO186" s="471"/>
      <c r="BRP186" s="471"/>
      <c r="BRQ186" s="471"/>
      <c r="BRR186" s="471"/>
      <c r="BRS186" s="471"/>
      <c r="BRT186" s="471"/>
      <c r="BRU186" s="471"/>
      <c r="BRV186" s="471"/>
      <c r="BRW186" s="471"/>
      <c r="BRX186" s="471"/>
      <c r="BRY186" s="471"/>
      <c r="BRZ186" s="471"/>
      <c r="BSA186" s="471"/>
      <c r="BSB186" s="471"/>
      <c r="BSC186" s="471"/>
      <c r="BSD186" s="471"/>
      <c r="BSE186" s="471"/>
      <c r="BSF186" s="471"/>
      <c r="BSG186" s="471"/>
      <c r="BSH186" s="471"/>
      <c r="BSI186" s="471"/>
      <c r="BSJ186" s="471"/>
      <c r="BSK186" s="471"/>
      <c r="BSL186" s="471"/>
      <c r="BSM186" s="471"/>
      <c r="BSN186" s="471"/>
      <c r="BSO186" s="471"/>
      <c r="BSP186" s="471"/>
      <c r="BSQ186" s="471"/>
      <c r="BSR186" s="471"/>
      <c r="BSS186" s="471"/>
      <c r="BST186" s="471"/>
      <c r="BSU186" s="471"/>
      <c r="BSV186" s="471"/>
      <c r="BSW186" s="471"/>
      <c r="BSX186" s="471"/>
      <c r="BSY186" s="471"/>
      <c r="BSZ186" s="471"/>
      <c r="BTA186" s="471"/>
      <c r="BTB186" s="471"/>
      <c r="BTC186" s="471"/>
      <c r="BTD186" s="471"/>
      <c r="BTE186" s="471"/>
      <c r="BTF186" s="471"/>
      <c r="BTG186" s="471"/>
      <c r="BTH186" s="471"/>
      <c r="BTI186" s="471"/>
      <c r="BTJ186" s="471"/>
      <c r="BTK186" s="471"/>
      <c r="BTL186" s="471"/>
      <c r="BTM186" s="471"/>
      <c r="BTN186" s="471"/>
      <c r="BTO186" s="471"/>
      <c r="BTP186" s="471"/>
      <c r="BTQ186" s="471"/>
      <c r="BTR186" s="471"/>
      <c r="BTS186" s="471"/>
      <c r="BTT186" s="471"/>
      <c r="BTU186" s="471"/>
      <c r="BTV186" s="471"/>
      <c r="BTW186" s="471"/>
      <c r="BTX186" s="471"/>
      <c r="BTY186" s="471"/>
      <c r="BTZ186" s="471"/>
      <c r="BUA186" s="471"/>
      <c r="BUB186" s="471"/>
      <c r="BUC186" s="471"/>
      <c r="BUD186" s="471"/>
      <c r="BUE186" s="471"/>
      <c r="BUF186" s="471"/>
      <c r="BUG186" s="471"/>
      <c r="BUH186" s="471"/>
      <c r="BUI186" s="471"/>
      <c r="BUJ186" s="471"/>
      <c r="BUK186" s="471"/>
      <c r="BUL186" s="471"/>
      <c r="BUM186" s="471"/>
      <c r="BUN186" s="471"/>
      <c r="BUO186" s="471"/>
      <c r="BUP186" s="471"/>
      <c r="BUQ186" s="471"/>
      <c r="BUR186" s="471"/>
      <c r="BUS186" s="471"/>
      <c r="BUT186" s="471"/>
      <c r="BUU186" s="471"/>
      <c r="BUV186" s="471"/>
      <c r="BUW186" s="471"/>
      <c r="BUX186" s="471"/>
      <c r="BUY186" s="471"/>
      <c r="BUZ186" s="471"/>
      <c r="BVA186" s="471"/>
      <c r="BVB186" s="471"/>
      <c r="BVC186" s="471"/>
      <c r="BVD186" s="471"/>
      <c r="BVE186" s="471"/>
      <c r="BVF186" s="471"/>
      <c r="BVG186" s="471"/>
      <c r="BVH186" s="471"/>
      <c r="BVI186" s="471"/>
      <c r="BVJ186" s="471"/>
      <c r="BVK186" s="471"/>
      <c r="BVL186" s="471"/>
      <c r="BVM186" s="471"/>
      <c r="BVN186" s="471"/>
      <c r="BVO186" s="471"/>
      <c r="BVP186" s="471"/>
      <c r="BVQ186" s="471"/>
      <c r="BVR186" s="471"/>
      <c r="BVS186" s="471"/>
      <c r="BVT186" s="471"/>
      <c r="BVU186" s="471"/>
      <c r="BVV186" s="471"/>
      <c r="BVW186" s="471"/>
      <c r="BVX186" s="471"/>
      <c r="BVY186" s="471"/>
      <c r="BVZ186" s="471"/>
      <c r="BWA186" s="471"/>
      <c r="BWB186" s="471"/>
      <c r="BWC186" s="471"/>
      <c r="BWD186" s="471"/>
      <c r="BWE186" s="471"/>
      <c r="BWF186" s="471"/>
      <c r="BWG186" s="471"/>
      <c r="BWH186" s="471"/>
      <c r="BWI186" s="471"/>
      <c r="BWJ186" s="471"/>
      <c r="BWK186" s="471"/>
      <c r="BWL186" s="471"/>
      <c r="BWM186" s="471"/>
      <c r="BWN186" s="471"/>
      <c r="BWO186" s="471"/>
      <c r="BWP186" s="471"/>
      <c r="BWQ186" s="471"/>
      <c r="BWR186" s="471"/>
      <c r="BWS186" s="471"/>
      <c r="BWT186" s="471"/>
      <c r="BWU186" s="471"/>
      <c r="BWV186" s="471"/>
      <c r="BWW186" s="471"/>
      <c r="BWX186" s="471"/>
      <c r="BWY186" s="471"/>
      <c r="BWZ186" s="471"/>
      <c r="BXA186" s="471"/>
      <c r="BXB186" s="471"/>
      <c r="BXC186" s="471"/>
      <c r="BXD186" s="471"/>
      <c r="BXE186" s="471"/>
      <c r="BXF186" s="471"/>
      <c r="BXG186" s="471"/>
      <c r="BXH186" s="471"/>
      <c r="BXI186" s="471"/>
      <c r="BXJ186" s="471"/>
      <c r="BXK186" s="471"/>
      <c r="BXL186" s="471"/>
      <c r="BXM186" s="471"/>
      <c r="BXN186" s="471"/>
      <c r="BXO186" s="471"/>
      <c r="BXP186" s="471"/>
      <c r="BXQ186" s="471"/>
      <c r="BXR186" s="471"/>
      <c r="BXS186" s="471"/>
      <c r="BXT186" s="471"/>
      <c r="BXU186" s="471"/>
      <c r="BXV186" s="471"/>
      <c r="BXW186" s="471"/>
      <c r="BXX186" s="471"/>
      <c r="BXY186" s="471"/>
      <c r="BXZ186" s="471"/>
      <c r="BYA186" s="471"/>
      <c r="BYB186" s="471"/>
      <c r="BYC186" s="471"/>
      <c r="BYD186" s="471"/>
      <c r="BYE186" s="471"/>
      <c r="BYF186" s="471"/>
      <c r="BYG186" s="471"/>
      <c r="BYH186" s="471"/>
      <c r="BYI186" s="471"/>
      <c r="BYJ186" s="471"/>
      <c r="BYK186" s="471"/>
      <c r="BYL186" s="471"/>
      <c r="BYM186" s="471"/>
      <c r="BYN186" s="471"/>
      <c r="BYO186" s="471"/>
      <c r="BYP186" s="471"/>
      <c r="BYQ186" s="471"/>
      <c r="BYR186" s="471"/>
      <c r="BYS186" s="471"/>
      <c r="BYT186" s="471"/>
      <c r="BYU186" s="471"/>
      <c r="BYV186" s="471"/>
      <c r="BYW186" s="471"/>
      <c r="BYX186" s="471"/>
      <c r="BYY186" s="471"/>
      <c r="BYZ186" s="471"/>
      <c r="BZA186" s="471"/>
      <c r="BZB186" s="471"/>
      <c r="BZC186" s="471"/>
      <c r="BZD186" s="471"/>
      <c r="BZE186" s="471"/>
      <c r="BZF186" s="471"/>
      <c r="BZG186" s="471"/>
      <c r="BZH186" s="471"/>
      <c r="BZI186" s="471"/>
      <c r="BZJ186" s="471"/>
      <c r="BZK186" s="471"/>
      <c r="BZL186" s="471"/>
      <c r="BZM186" s="471"/>
      <c r="BZN186" s="471"/>
      <c r="BZO186" s="471"/>
      <c r="BZP186" s="471"/>
      <c r="BZQ186" s="471"/>
      <c r="BZR186" s="471"/>
      <c r="BZS186" s="471"/>
      <c r="BZT186" s="471"/>
      <c r="BZU186" s="471"/>
      <c r="BZV186" s="471"/>
      <c r="BZW186" s="471"/>
      <c r="BZX186" s="471"/>
      <c r="BZY186" s="471"/>
      <c r="BZZ186" s="471"/>
      <c r="CAA186" s="471"/>
      <c r="CAB186" s="471"/>
      <c r="CAC186" s="471"/>
      <c r="CAD186" s="471"/>
      <c r="CAE186" s="471"/>
      <c r="CAF186" s="471"/>
      <c r="CAG186" s="471"/>
      <c r="CAH186" s="471"/>
      <c r="CAI186" s="471"/>
      <c r="CAJ186" s="471"/>
      <c r="CAK186" s="471"/>
      <c r="CAL186" s="471"/>
      <c r="CAM186" s="471"/>
      <c r="CAN186" s="471"/>
      <c r="CAO186" s="471"/>
      <c r="CAP186" s="471"/>
      <c r="CAQ186" s="471"/>
      <c r="CAR186" s="471"/>
      <c r="CAS186" s="471"/>
      <c r="CAT186" s="471"/>
      <c r="CAU186" s="471"/>
      <c r="CAV186" s="471"/>
      <c r="CAW186" s="471"/>
      <c r="CAX186" s="471"/>
      <c r="CAY186" s="471"/>
      <c r="CAZ186" s="471"/>
      <c r="CBA186" s="471"/>
      <c r="CBB186" s="471"/>
      <c r="CBC186" s="471"/>
      <c r="CBD186" s="471"/>
      <c r="CBE186" s="471"/>
      <c r="CBF186" s="471"/>
      <c r="CBG186" s="471"/>
      <c r="CBH186" s="471"/>
      <c r="CBI186" s="471"/>
      <c r="CBJ186" s="471"/>
      <c r="CBK186" s="471"/>
      <c r="CBL186" s="471"/>
      <c r="CBM186" s="471"/>
      <c r="CBN186" s="471"/>
      <c r="CBO186" s="471"/>
      <c r="CBP186" s="471"/>
      <c r="CBQ186" s="471"/>
      <c r="CBR186" s="471"/>
      <c r="CBS186" s="471"/>
      <c r="CBT186" s="471"/>
      <c r="CBU186" s="471"/>
      <c r="CBV186" s="471"/>
      <c r="CBW186" s="471"/>
      <c r="CBX186" s="471"/>
      <c r="CBY186" s="471"/>
      <c r="CBZ186" s="471"/>
      <c r="CCA186" s="471"/>
      <c r="CCB186" s="471"/>
      <c r="CCC186" s="471"/>
      <c r="CCD186" s="471"/>
      <c r="CCE186" s="471"/>
      <c r="CCF186" s="471"/>
      <c r="CCG186" s="471"/>
      <c r="CCH186" s="471"/>
      <c r="CCI186" s="471"/>
      <c r="CCJ186" s="471"/>
      <c r="CCK186" s="471"/>
      <c r="CCL186" s="471"/>
      <c r="CCM186" s="471"/>
      <c r="CCN186" s="471"/>
      <c r="CCO186" s="471"/>
      <c r="CCP186" s="471"/>
      <c r="CCQ186" s="471"/>
      <c r="CCR186" s="471"/>
      <c r="CCS186" s="471"/>
      <c r="CCT186" s="471"/>
      <c r="CCU186" s="471"/>
      <c r="CCV186" s="471"/>
      <c r="CCW186" s="471"/>
      <c r="CCX186" s="471"/>
      <c r="CCY186" s="471"/>
      <c r="CCZ186" s="471"/>
      <c r="CDA186" s="471"/>
      <c r="CDB186" s="471"/>
      <c r="CDC186" s="471"/>
      <c r="CDD186" s="471"/>
      <c r="CDE186" s="471"/>
      <c r="CDF186" s="471"/>
      <c r="CDG186" s="471"/>
      <c r="CDH186" s="471"/>
      <c r="CDI186" s="471"/>
      <c r="CDJ186" s="471"/>
      <c r="CDK186" s="471"/>
      <c r="CDL186" s="471"/>
      <c r="CDM186" s="471"/>
      <c r="CDN186" s="471"/>
      <c r="CDO186" s="471"/>
      <c r="CDP186" s="471"/>
      <c r="CDQ186" s="471"/>
      <c r="CDR186" s="471"/>
      <c r="CDS186" s="471"/>
      <c r="CDT186" s="471"/>
      <c r="CDU186" s="471"/>
      <c r="CDV186" s="471"/>
      <c r="CDW186" s="471"/>
      <c r="CDX186" s="471"/>
      <c r="CDY186" s="471"/>
      <c r="CDZ186" s="471"/>
      <c r="CEA186" s="471"/>
      <c r="CEB186" s="471"/>
      <c r="CEC186" s="471"/>
      <c r="CED186" s="471"/>
      <c r="CEE186" s="471"/>
      <c r="CEF186" s="471"/>
      <c r="CEG186" s="471"/>
      <c r="CEH186" s="471"/>
      <c r="CEI186" s="471"/>
      <c r="CEJ186" s="471"/>
      <c r="CEK186" s="471"/>
      <c r="CEL186" s="471"/>
      <c r="CEM186" s="471"/>
      <c r="CEN186" s="471"/>
      <c r="CEO186" s="471"/>
      <c r="CEP186" s="471"/>
      <c r="CEQ186" s="471"/>
      <c r="CER186" s="471"/>
      <c r="CES186" s="471"/>
      <c r="CET186" s="471"/>
      <c r="CEU186" s="471"/>
      <c r="CEV186" s="471"/>
      <c r="CEW186" s="471"/>
      <c r="CEX186" s="471"/>
      <c r="CEY186" s="471"/>
      <c r="CEZ186" s="471"/>
      <c r="CFA186" s="471"/>
      <c r="CFB186" s="471"/>
      <c r="CFC186" s="471"/>
      <c r="CFD186" s="471"/>
      <c r="CFE186" s="471"/>
      <c r="CFF186" s="471"/>
      <c r="CFG186" s="471"/>
      <c r="CFH186" s="471"/>
      <c r="CFI186" s="471"/>
      <c r="CFJ186" s="471"/>
      <c r="CFK186" s="471"/>
      <c r="CFL186" s="471"/>
      <c r="CFM186" s="471"/>
      <c r="CFN186" s="471"/>
      <c r="CFO186" s="471"/>
      <c r="CFP186" s="471"/>
      <c r="CFQ186" s="471"/>
      <c r="CFR186" s="471"/>
      <c r="CFS186" s="471"/>
      <c r="CFT186" s="471"/>
      <c r="CFU186" s="471"/>
      <c r="CFV186" s="471"/>
      <c r="CFW186" s="471"/>
      <c r="CFX186" s="471"/>
      <c r="CFY186" s="471"/>
      <c r="CFZ186" s="471"/>
      <c r="CGA186" s="471"/>
      <c r="CGB186" s="471"/>
      <c r="CGC186" s="471"/>
      <c r="CGD186" s="471"/>
      <c r="CGE186" s="471"/>
      <c r="CGF186" s="471"/>
      <c r="CGG186" s="471"/>
      <c r="CGH186" s="471"/>
      <c r="CGI186" s="471"/>
      <c r="CGJ186" s="471"/>
      <c r="CGK186" s="471"/>
      <c r="CGL186" s="471"/>
      <c r="CGM186" s="471"/>
      <c r="CGN186" s="471"/>
      <c r="CGO186" s="471"/>
      <c r="CGP186" s="471"/>
      <c r="CGQ186" s="471"/>
      <c r="CGR186" s="471"/>
      <c r="CGS186" s="471"/>
      <c r="CGT186" s="471"/>
      <c r="CGU186" s="471"/>
      <c r="CGV186" s="471"/>
      <c r="CGW186" s="471"/>
      <c r="CGX186" s="471"/>
      <c r="CGY186" s="471"/>
      <c r="CGZ186" s="471"/>
      <c r="CHA186" s="471"/>
      <c r="CHB186" s="471"/>
      <c r="CHC186" s="471"/>
      <c r="CHD186" s="471"/>
      <c r="CHE186" s="471"/>
      <c r="CHF186" s="471"/>
      <c r="CHG186" s="471"/>
      <c r="CHH186" s="471"/>
      <c r="CHI186" s="471"/>
      <c r="CHJ186" s="471"/>
      <c r="CHK186" s="471"/>
      <c r="CHL186" s="471"/>
      <c r="CHM186" s="471"/>
      <c r="CHN186" s="471"/>
      <c r="CHO186" s="471"/>
      <c r="CHP186" s="471"/>
      <c r="CHQ186" s="471"/>
      <c r="CHR186" s="471"/>
      <c r="CHS186" s="471"/>
      <c r="CHT186" s="471"/>
      <c r="CHU186" s="471"/>
      <c r="CHV186" s="471"/>
      <c r="CHW186" s="471"/>
      <c r="CHX186" s="471"/>
      <c r="CHY186" s="471"/>
      <c r="CHZ186" s="471"/>
      <c r="CIA186" s="471"/>
      <c r="CIB186" s="471"/>
      <c r="CIC186" s="471"/>
      <c r="CID186" s="471"/>
      <c r="CIE186" s="471"/>
      <c r="CIF186" s="471"/>
      <c r="CIG186" s="471"/>
      <c r="CIH186" s="471"/>
      <c r="CII186" s="471"/>
      <c r="CIJ186" s="471"/>
      <c r="CIK186" s="471"/>
      <c r="CIL186" s="471"/>
      <c r="CIM186" s="471"/>
      <c r="CIN186" s="471"/>
      <c r="CIO186" s="471"/>
      <c r="CIP186" s="471"/>
      <c r="CIQ186" s="471"/>
      <c r="CIR186" s="471"/>
      <c r="CIS186" s="471"/>
      <c r="CIT186" s="471"/>
      <c r="CIU186" s="471"/>
      <c r="CIV186" s="471"/>
      <c r="CIW186" s="471"/>
      <c r="CIX186" s="471"/>
      <c r="CIY186" s="471"/>
      <c r="CIZ186" s="471"/>
      <c r="CJA186" s="471"/>
      <c r="CJB186" s="471"/>
      <c r="CJC186" s="471"/>
      <c r="CJD186" s="471"/>
      <c r="CJE186" s="471"/>
      <c r="CJF186" s="471"/>
      <c r="CJG186" s="471"/>
      <c r="CJH186" s="471"/>
      <c r="CJI186" s="471"/>
      <c r="CJJ186" s="471"/>
      <c r="CJK186" s="471"/>
      <c r="CJL186" s="471"/>
      <c r="CJM186" s="471"/>
      <c r="CJN186" s="471"/>
      <c r="CJO186" s="471"/>
      <c r="CJP186" s="471"/>
      <c r="CJQ186" s="471"/>
      <c r="CJR186" s="471"/>
      <c r="CJS186" s="471"/>
      <c r="CJT186" s="471"/>
      <c r="CJU186" s="471"/>
      <c r="CJV186" s="471"/>
      <c r="CJW186" s="471"/>
      <c r="CJX186" s="471"/>
      <c r="CJY186" s="471"/>
      <c r="CJZ186" s="471"/>
      <c r="CKA186" s="471"/>
      <c r="CKB186" s="471"/>
      <c r="CKC186" s="471"/>
      <c r="CKD186" s="471"/>
      <c r="CKE186" s="471"/>
      <c r="CKF186" s="471"/>
      <c r="CKG186" s="471"/>
      <c r="CKH186" s="471"/>
      <c r="CKI186" s="471"/>
      <c r="CKJ186" s="471"/>
      <c r="CKK186" s="471"/>
      <c r="CKL186" s="471"/>
      <c r="CKM186" s="471"/>
      <c r="CKN186" s="471"/>
      <c r="CKO186" s="471"/>
      <c r="CKP186" s="471"/>
      <c r="CKQ186" s="471"/>
      <c r="CKR186" s="471"/>
      <c r="CKS186" s="471"/>
      <c r="CKT186" s="471"/>
      <c r="CKU186" s="471"/>
      <c r="CKV186" s="471"/>
      <c r="CKW186" s="471"/>
      <c r="CKX186" s="471"/>
      <c r="CKY186" s="471"/>
      <c r="CKZ186" s="471"/>
      <c r="CLA186" s="471"/>
      <c r="CLB186" s="471"/>
      <c r="CLC186" s="471"/>
      <c r="CLD186" s="471"/>
      <c r="CLE186" s="471"/>
      <c r="CLF186" s="471"/>
      <c r="CLG186" s="471"/>
      <c r="CLH186" s="471"/>
      <c r="CLI186" s="471"/>
      <c r="CLJ186" s="471"/>
      <c r="CLK186" s="471"/>
      <c r="CLL186" s="471"/>
      <c r="CLM186" s="471"/>
      <c r="CLN186" s="471"/>
      <c r="CLO186" s="471"/>
      <c r="CLP186" s="471"/>
      <c r="CLQ186" s="471"/>
      <c r="CLR186" s="471"/>
      <c r="CLS186" s="471"/>
      <c r="CLT186" s="471"/>
      <c r="CLU186" s="471"/>
      <c r="CLV186" s="471"/>
      <c r="CLW186" s="471"/>
      <c r="CLX186" s="471"/>
      <c r="CLY186" s="471"/>
      <c r="CLZ186" s="471"/>
      <c r="CMA186" s="471"/>
      <c r="CMB186" s="471"/>
      <c r="CMC186" s="471"/>
      <c r="CMD186" s="471"/>
      <c r="CME186" s="471"/>
      <c r="CMF186" s="471"/>
      <c r="CMG186" s="471"/>
      <c r="CMH186" s="471"/>
      <c r="CMI186" s="471"/>
      <c r="CMJ186" s="471"/>
      <c r="CMK186" s="471"/>
      <c r="CML186" s="471"/>
      <c r="CMM186" s="471"/>
      <c r="CMN186" s="471"/>
      <c r="CMO186" s="471"/>
      <c r="CMP186" s="471"/>
      <c r="CMQ186" s="471"/>
      <c r="CMR186" s="471"/>
      <c r="CMS186" s="471"/>
      <c r="CMT186" s="471"/>
      <c r="CMU186" s="471"/>
      <c r="CMV186" s="471"/>
      <c r="CMW186" s="471"/>
      <c r="CMX186" s="471"/>
      <c r="CMY186" s="471"/>
      <c r="CMZ186" s="471"/>
      <c r="CNA186" s="471"/>
      <c r="CNB186" s="471"/>
      <c r="CNC186" s="471"/>
      <c r="CND186" s="471"/>
      <c r="CNE186" s="471"/>
      <c r="CNF186" s="471"/>
      <c r="CNG186" s="471"/>
      <c r="CNH186" s="471"/>
      <c r="CNI186" s="471"/>
      <c r="CNJ186" s="471"/>
      <c r="CNK186" s="471"/>
      <c r="CNL186" s="471"/>
      <c r="CNM186" s="471"/>
      <c r="CNN186" s="471"/>
      <c r="CNO186" s="471"/>
      <c r="CNP186" s="471"/>
      <c r="CNQ186" s="471"/>
      <c r="CNR186" s="471"/>
      <c r="CNS186" s="471"/>
      <c r="CNT186" s="471"/>
      <c r="CNU186" s="471"/>
      <c r="CNV186" s="471"/>
      <c r="CNW186" s="471"/>
      <c r="CNX186" s="471"/>
      <c r="CNY186" s="471"/>
      <c r="CNZ186" s="471"/>
      <c r="COA186" s="471"/>
      <c r="COB186" s="471"/>
      <c r="COC186" s="471"/>
      <c r="COD186" s="471"/>
      <c r="COE186" s="471"/>
      <c r="COF186" s="471"/>
      <c r="COG186" s="471"/>
      <c r="COH186" s="471"/>
      <c r="COI186" s="471"/>
      <c r="COJ186" s="471"/>
      <c r="COK186" s="471"/>
      <c r="COL186" s="471"/>
      <c r="COM186" s="471"/>
      <c r="CON186" s="471"/>
      <c r="COO186" s="471"/>
      <c r="COP186" s="471"/>
      <c r="COQ186" s="471"/>
      <c r="COR186" s="471"/>
      <c r="COS186" s="471"/>
      <c r="COT186" s="471"/>
      <c r="COU186" s="471"/>
      <c r="COV186" s="471"/>
      <c r="COW186" s="471"/>
      <c r="COX186" s="471"/>
      <c r="COY186" s="471"/>
      <c r="COZ186" s="471"/>
      <c r="CPA186" s="471"/>
      <c r="CPB186" s="471"/>
      <c r="CPC186" s="471"/>
      <c r="CPD186" s="471"/>
      <c r="CPE186" s="471"/>
      <c r="CPF186" s="471"/>
      <c r="CPG186" s="471"/>
      <c r="CPH186" s="471"/>
      <c r="CPI186" s="471"/>
      <c r="CPJ186" s="471"/>
      <c r="CPK186" s="471"/>
      <c r="CPL186" s="471"/>
      <c r="CPM186" s="471"/>
      <c r="CPN186" s="471"/>
      <c r="CPO186" s="471"/>
      <c r="CPP186" s="471"/>
      <c r="CPQ186" s="471"/>
      <c r="CPR186" s="471"/>
      <c r="CPS186" s="471"/>
      <c r="CPT186" s="471"/>
      <c r="CPU186" s="471"/>
      <c r="CPV186" s="471"/>
      <c r="CPW186" s="471"/>
      <c r="CPX186" s="471"/>
      <c r="CPY186" s="471"/>
      <c r="CPZ186" s="471"/>
      <c r="CQA186" s="471"/>
      <c r="CQB186" s="471"/>
      <c r="CQC186" s="471"/>
      <c r="CQD186" s="471"/>
      <c r="CQE186" s="471"/>
      <c r="CQF186" s="471"/>
      <c r="CQG186" s="471"/>
      <c r="CQH186" s="471"/>
      <c r="CQI186" s="471"/>
      <c r="CQJ186" s="471"/>
      <c r="CQK186" s="471"/>
      <c r="CQL186" s="471"/>
      <c r="CQM186" s="471"/>
      <c r="CQN186" s="471"/>
      <c r="CQO186" s="471"/>
      <c r="CQP186" s="471"/>
      <c r="CQQ186" s="471"/>
      <c r="CQR186" s="471"/>
      <c r="CQS186" s="471"/>
      <c r="CQT186" s="471"/>
      <c r="CQU186" s="471"/>
      <c r="CQV186" s="471"/>
      <c r="CQW186" s="471"/>
      <c r="CQX186" s="471"/>
      <c r="CQY186" s="471"/>
      <c r="CQZ186" s="471"/>
      <c r="CRA186" s="471"/>
      <c r="CRB186" s="471"/>
      <c r="CRC186" s="471"/>
      <c r="CRD186" s="471"/>
      <c r="CRE186" s="471"/>
      <c r="CRF186" s="471"/>
      <c r="CRG186" s="471"/>
      <c r="CRH186" s="471"/>
      <c r="CRI186" s="471"/>
      <c r="CRJ186" s="471"/>
      <c r="CRK186" s="471"/>
      <c r="CRL186" s="471"/>
      <c r="CRM186" s="471"/>
      <c r="CRN186" s="471"/>
      <c r="CRO186" s="471"/>
      <c r="CRP186" s="471"/>
      <c r="CRQ186" s="471"/>
      <c r="CRR186" s="471"/>
      <c r="CRS186" s="471"/>
      <c r="CRT186" s="471"/>
      <c r="CRU186" s="471"/>
      <c r="CRV186" s="471"/>
      <c r="CRW186" s="471"/>
      <c r="CRX186" s="471"/>
      <c r="CRY186" s="471"/>
      <c r="CRZ186" s="471"/>
      <c r="CSA186" s="471"/>
      <c r="CSB186" s="471"/>
      <c r="CSC186" s="471"/>
      <c r="CSD186" s="471"/>
      <c r="CSE186" s="471"/>
      <c r="CSF186" s="471"/>
      <c r="CSG186" s="471"/>
      <c r="CSH186" s="471"/>
      <c r="CSI186" s="471"/>
      <c r="CSJ186" s="471"/>
      <c r="CSK186" s="471"/>
      <c r="CSL186" s="471"/>
      <c r="CSM186" s="471"/>
      <c r="CSN186" s="471"/>
      <c r="CSO186" s="471"/>
      <c r="CSP186" s="471"/>
      <c r="CSQ186" s="471"/>
      <c r="CSR186" s="471"/>
      <c r="CSS186" s="471"/>
      <c r="CST186" s="471"/>
      <c r="CSU186" s="471"/>
      <c r="CSV186" s="471"/>
      <c r="CSW186" s="471"/>
      <c r="CSX186" s="471"/>
      <c r="CSY186" s="471"/>
      <c r="CSZ186" s="471"/>
      <c r="CTA186" s="471"/>
      <c r="CTB186" s="471"/>
      <c r="CTC186" s="471"/>
      <c r="CTD186" s="471"/>
      <c r="CTE186" s="471"/>
      <c r="CTF186" s="471"/>
      <c r="CTG186" s="471"/>
      <c r="CTH186" s="471"/>
      <c r="CTI186" s="471"/>
      <c r="CTJ186" s="471"/>
      <c r="CTK186" s="471"/>
      <c r="CTL186" s="471"/>
      <c r="CTM186" s="471"/>
      <c r="CTN186" s="471"/>
      <c r="CTO186" s="471"/>
      <c r="CTP186" s="471"/>
      <c r="CTQ186" s="471"/>
      <c r="CTR186" s="471"/>
      <c r="CTS186" s="471"/>
      <c r="CTT186" s="471"/>
      <c r="CTU186" s="471"/>
      <c r="CTV186" s="471"/>
      <c r="CTW186" s="471"/>
      <c r="CTX186" s="471"/>
      <c r="CTY186" s="471"/>
      <c r="CTZ186" s="471"/>
      <c r="CUA186" s="471"/>
      <c r="CUB186" s="471"/>
      <c r="CUC186" s="471"/>
      <c r="CUD186" s="471"/>
      <c r="CUE186" s="471"/>
      <c r="CUF186" s="471"/>
      <c r="CUG186" s="471"/>
      <c r="CUH186" s="471"/>
      <c r="CUI186" s="471"/>
      <c r="CUJ186" s="471"/>
      <c r="CUK186" s="471"/>
      <c r="CUL186" s="471"/>
      <c r="CUM186" s="471"/>
      <c r="CUN186" s="471"/>
      <c r="CUO186" s="471"/>
      <c r="CUP186" s="471"/>
      <c r="CUQ186" s="471"/>
      <c r="CUR186" s="471"/>
      <c r="CUS186" s="471"/>
      <c r="CUT186" s="471"/>
      <c r="CUU186" s="471"/>
      <c r="CUV186" s="471"/>
      <c r="CUW186" s="471"/>
      <c r="CUX186" s="471"/>
      <c r="CUY186" s="471"/>
      <c r="CUZ186" s="471"/>
      <c r="CVA186" s="471"/>
      <c r="CVB186" s="471"/>
      <c r="CVC186" s="471"/>
      <c r="CVD186" s="471"/>
      <c r="CVE186" s="471"/>
      <c r="CVF186" s="471"/>
      <c r="CVG186" s="471"/>
      <c r="CVH186" s="471"/>
      <c r="CVI186" s="471"/>
      <c r="CVJ186" s="471"/>
      <c r="CVK186" s="471"/>
      <c r="CVL186" s="471"/>
      <c r="CVM186" s="471"/>
      <c r="CVN186" s="471"/>
      <c r="CVO186" s="471"/>
      <c r="CVP186" s="471"/>
      <c r="CVQ186" s="471"/>
      <c r="CVR186" s="471"/>
      <c r="CVS186" s="471"/>
      <c r="CVT186" s="471"/>
      <c r="CVU186" s="471"/>
      <c r="CVV186" s="471"/>
      <c r="CVW186" s="471"/>
      <c r="CVX186" s="471"/>
      <c r="CVY186" s="471"/>
      <c r="CVZ186" s="471"/>
      <c r="CWA186" s="471"/>
      <c r="CWB186" s="471"/>
      <c r="CWC186" s="471"/>
      <c r="CWD186" s="471"/>
      <c r="CWE186" s="471"/>
      <c r="CWF186" s="471"/>
      <c r="CWG186" s="471"/>
      <c r="CWH186" s="471"/>
      <c r="CWI186" s="471"/>
      <c r="CWJ186" s="471"/>
      <c r="CWK186" s="471"/>
      <c r="CWL186" s="471"/>
      <c r="CWM186" s="471"/>
      <c r="CWN186" s="471"/>
      <c r="CWO186" s="471"/>
      <c r="CWP186" s="471"/>
      <c r="CWQ186" s="471"/>
      <c r="CWR186" s="471"/>
      <c r="CWS186" s="471"/>
      <c r="CWT186" s="471"/>
      <c r="CWU186" s="471"/>
      <c r="CWV186" s="471"/>
      <c r="CWW186" s="471"/>
      <c r="CWX186" s="471"/>
      <c r="CWY186" s="471"/>
      <c r="CWZ186" s="471"/>
      <c r="CXA186" s="471"/>
      <c r="CXB186" s="471"/>
      <c r="CXC186" s="471"/>
      <c r="CXD186" s="471"/>
      <c r="CXE186" s="471"/>
      <c r="CXF186" s="471"/>
      <c r="CXG186" s="471"/>
      <c r="CXH186" s="471"/>
      <c r="CXI186" s="471"/>
      <c r="CXJ186" s="471"/>
      <c r="CXK186" s="471"/>
      <c r="CXL186" s="471"/>
      <c r="CXM186" s="471"/>
      <c r="CXN186" s="471"/>
      <c r="CXO186" s="471"/>
      <c r="CXP186" s="471"/>
      <c r="CXQ186" s="471"/>
      <c r="CXR186" s="471"/>
      <c r="CXS186" s="471"/>
      <c r="CXT186" s="471"/>
      <c r="CXU186" s="471"/>
      <c r="CXV186" s="471"/>
      <c r="CXW186" s="471"/>
      <c r="CXX186" s="471"/>
      <c r="CXY186" s="471"/>
      <c r="CXZ186" s="471"/>
      <c r="CYA186" s="471"/>
      <c r="CYB186" s="471"/>
      <c r="CYC186" s="471"/>
      <c r="CYD186" s="471"/>
      <c r="CYE186" s="471"/>
      <c r="CYF186" s="471"/>
      <c r="CYG186" s="471"/>
      <c r="CYH186" s="471"/>
      <c r="CYI186" s="471"/>
      <c r="CYJ186" s="471"/>
      <c r="CYK186" s="471"/>
      <c r="CYL186" s="471"/>
      <c r="CYM186" s="471"/>
      <c r="CYN186" s="471"/>
      <c r="CYO186" s="471"/>
      <c r="CYP186" s="471"/>
      <c r="CYQ186" s="471"/>
      <c r="CYR186" s="471"/>
      <c r="CYS186" s="471"/>
      <c r="CYT186" s="471"/>
      <c r="CYU186" s="471"/>
      <c r="CYV186" s="471"/>
      <c r="CYW186" s="471"/>
      <c r="CYX186" s="471"/>
      <c r="CYY186" s="471"/>
      <c r="CYZ186" s="471"/>
      <c r="CZA186" s="471"/>
      <c r="CZB186" s="471"/>
      <c r="CZC186" s="471"/>
      <c r="CZD186" s="471"/>
      <c r="CZE186" s="471"/>
      <c r="CZF186" s="471"/>
      <c r="CZG186" s="471"/>
      <c r="CZH186" s="471"/>
      <c r="CZI186" s="471"/>
      <c r="CZJ186" s="471"/>
      <c r="CZK186" s="471"/>
      <c r="CZL186" s="471"/>
      <c r="CZM186" s="471"/>
      <c r="CZN186" s="471"/>
      <c r="CZO186" s="471"/>
      <c r="CZP186" s="471"/>
      <c r="CZQ186" s="471"/>
      <c r="CZR186" s="471"/>
      <c r="CZS186" s="471"/>
      <c r="CZT186" s="471"/>
      <c r="CZU186" s="471"/>
      <c r="CZV186" s="471"/>
      <c r="CZW186" s="471"/>
      <c r="CZX186" s="471"/>
      <c r="CZY186" s="471"/>
      <c r="CZZ186" s="471"/>
      <c r="DAA186" s="471"/>
      <c r="DAB186" s="471"/>
      <c r="DAC186" s="471"/>
      <c r="DAD186" s="471"/>
      <c r="DAE186" s="471"/>
      <c r="DAF186" s="471"/>
      <c r="DAG186" s="471"/>
      <c r="DAH186" s="471"/>
      <c r="DAI186" s="471"/>
      <c r="DAJ186" s="471"/>
      <c r="DAK186" s="471"/>
      <c r="DAL186" s="471"/>
      <c r="DAM186" s="471"/>
      <c r="DAN186" s="471"/>
      <c r="DAO186" s="471"/>
      <c r="DAP186" s="471"/>
      <c r="DAQ186" s="471"/>
      <c r="DAR186" s="471"/>
      <c r="DAS186" s="471"/>
      <c r="DAT186" s="471"/>
      <c r="DAU186" s="471"/>
      <c r="DAV186" s="471"/>
      <c r="DAW186" s="471"/>
      <c r="DAX186" s="471"/>
      <c r="DAY186" s="471"/>
      <c r="DAZ186" s="471"/>
      <c r="DBA186" s="471"/>
      <c r="DBB186" s="471"/>
      <c r="DBC186" s="471"/>
      <c r="DBD186" s="471"/>
      <c r="DBE186" s="471"/>
      <c r="DBF186" s="471"/>
      <c r="DBG186" s="471"/>
      <c r="DBH186" s="471"/>
      <c r="DBI186" s="471"/>
      <c r="DBJ186" s="471"/>
      <c r="DBK186" s="471"/>
      <c r="DBL186" s="471"/>
      <c r="DBM186" s="471"/>
      <c r="DBN186" s="471"/>
      <c r="DBO186" s="471"/>
      <c r="DBP186" s="471"/>
      <c r="DBQ186" s="471"/>
      <c r="DBR186" s="471"/>
      <c r="DBS186" s="471"/>
      <c r="DBT186" s="471"/>
      <c r="DBU186" s="471"/>
      <c r="DBV186" s="471"/>
      <c r="DBW186" s="471"/>
      <c r="DBX186" s="471"/>
      <c r="DBY186" s="471"/>
      <c r="DBZ186" s="471"/>
      <c r="DCA186" s="471"/>
      <c r="DCB186" s="471"/>
      <c r="DCC186" s="471"/>
      <c r="DCD186" s="471"/>
      <c r="DCE186" s="471"/>
      <c r="DCF186" s="471"/>
      <c r="DCG186" s="471"/>
      <c r="DCH186" s="471"/>
      <c r="DCI186" s="471"/>
      <c r="DCJ186" s="471"/>
      <c r="DCK186" s="471"/>
      <c r="DCL186" s="471"/>
      <c r="DCM186" s="471"/>
      <c r="DCN186" s="471"/>
      <c r="DCO186" s="471"/>
      <c r="DCP186" s="471"/>
      <c r="DCQ186" s="471"/>
      <c r="DCR186" s="471"/>
      <c r="DCS186" s="471"/>
      <c r="DCT186" s="471"/>
      <c r="DCU186" s="471"/>
      <c r="DCV186" s="471"/>
      <c r="DCW186" s="471"/>
      <c r="DCX186" s="471"/>
      <c r="DCY186" s="471"/>
      <c r="DCZ186" s="471"/>
      <c r="DDA186" s="471"/>
      <c r="DDB186" s="471"/>
      <c r="DDC186" s="471"/>
      <c r="DDD186" s="471"/>
      <c r="DDE186" s="471"/>
      <c r="DDF186" s="471"/>
      <c r="DDG186" s="471"/>
      <c r="DDH186" s="471"/>
      <c r="DDI186" s="471"/>
      <c r="DDJ186" s="471"/>
      <c r="DDK186" s="471"/>
      <c r="DDL186" s="471"/>
      <c r="DDM186" s="471"/>
      <c r="DDN186" s="471"/>
      <c r="DDO186" s="471"/>
      <c r="DDP186" s="471"/>
      <c r="DDQ186" s="471"/>
      <c r="DDR186" s="471"/>
      <c r="DDS186" s="471"/>
      <c r="DDT186" s="471"/>
      <c r="DDU186" s="471"/>
      <c r="DDV186" s="471"/>
      <c r="DDW186" s="471"/>
      <c r="DDX186" s="471"/>
      <c r="DDY186" s="471"/>
      <c r="DDZ186" s="471"/>
      <c r="DEA186" s="471"/>
      <c r="DEB186" s="471"/>
      <c r="DEC186" s="471"/>
      <c r="DED186" s="471"/>
      <c r="DEE186" s="471"/>
      <c r="DEF186" s="471"/>
      <c r="DEG186" s="471"/>
      <c r="DEH186" s="471"/>
      <c r="DEI186" s="471"/>
      <c r="DEJ186" s="471"/>
      <c r="DEK186" s="471"/>
      <c r="DEL186" s="471"/>
      <c r="DEM186" s="471"/>
      <c r="DEN186" s="471"/>
      <c r="DEO186" s="471"/>
      <c r="DEP186" s="471"/>
      <c r="DEQ186" s="471"/>
      <c r="DER186" s="471"/>
      <c r="DES186" s="471"/>
      <c r="DET186" s="471"/>
      <c r="DEU186" s="471"/>
      <c r="DEV186" s="471"/>
      <c r="DEW186" s="471"/>
      <c r="DEX186" s="471"/>
      <c r="DEY186" s="471"/>
      <c r="DEZ186" s="471"/>
      <c r="DFA186" s="471"/>
      <c r="DFB186" s="471"/>
      <c r="DFC186" s="471"/>
      <c r="DFD186" s="471"/>
      <c r="DFE186" s="471"/>
      <c r="DFF186" s="471"/>
      <c r="DFG186" s="471"/>
      <c r="DFH186" s="471"/>
      <c r="DFI186" s="471"/>
      <c r="DFJ186" s="471"/>
      <c r="DFK186" s="471"/>
      <c r="DFL186" s="471"/>
      <c r="DFM186" s="471"/>
      <c r="DFN186" s="471"/>
      <c r="DFO186" s="471"/>
      <c r="DFP186" s="471"/>
      <c r="DFQ186" s="471"/>
      <c r="DFR186" s="471"/>
      <c r="DFS186" s="471"/>
      <c r="DFT186" s="471"/>
      <c r="DFU186" s="471"/>
      <c r="DFV186" s="471"/>
      <c r="DFW186" s="471"/>
      <c r="DFX186" s="471"/>
      <c r="DFY186" s="471"/>
      <c r="DFZ186" s="471"/>
      <c r="DGA186" s="471"/>
      <c r="DGB186" s="471"/>
      <c r="DGC186" s="471"/>
      <c r="DGD186" s="471"/>
      <c r="DGE186" s="471"/>
      <c r="DGF186" s="471"/>
      <c r="DGG186" s="471"/>
      <c r="DGH186" s="471"/>
      <c r="DGI186" s="471"/>
      <c r="DGJ186" s="471"/>
      <c r="DGK186" s="471"/>
      <c r="DGL186" s="471"/>
      <c r="DGM186" s="471"/>
      <c r="DGN186" s="471"/>
      <c r="DGO186" s="471"/>
      <c r="DGP186" s="471"/>
      <c r="DGQ186" s="471"/>
      <c r="DGR186" s="471"/>
      <c r="DGS186" s="471"/>
      <c r="DGT186" s="471"/>
      <c r="DGU186" s="471"/>
      <c r="DGV186" s="471"/>
      <c r="DGW186" s="471"/>
      <c r="DGX186" s="471"/>
      <c r="DGY186" s="471"/>
      <c r="DGZ186" s="471"/>
      <c r="DHA186" s="471"/>
      <c r="DHB186" s="471"/>
      <c r="DHC186" s="471"/>
      <c r="DHD186" s="471"/>
      <c r="DHE186" s="471"/>
      <c r="DHF186" s="471"/>
      <c r="DHG186" s="471"/>
      <c r="DHH186" s="471"/>
      <c r="DHI186" s="471"/>
      <c r="DHJ186" s="471"/>
      <c r="DHK186" s="471"/>
      <c r="DHL186" s="471"/>
      <c r="DHM186" s="471"/>
      <c r="DHN186" s="471"/>
      <c r="DHO186" s="471"/>
      <c r="DHP186" s="471"/>
      <c r="DHQ186" s="471"/>
      <c r="DHR186" s="471"/>
      <c r="DHS186" s="471"/>
      <c r="DHT186" s="471"/>
      <c r="DHU186" s="471"/>
      <c r="DHV186" s="471"/>
      <c r="DHW186" s="471"/>
      <c r="DHX186" s="471"/>
      <c r="DHY186" s="471"/>
      <c r="DHZ186" s="471"/>
      <c r="DIA186" s="471"/>
      <c r="DIB186" s="471"/>
      <c r="DIC186" s="471"/>
      <c r="DID186" s="471"/>
      <c r="DIE186" s="471"/>
      <c r="DIF186" s="471"/>
      <c r="DIG186" s="471"/>
      <c r="DIH186" s="471"/>
      <c r="DII186" s="471"/>
      <c r="DIJ186" s="471"/>
      <c r="DIK186" s="471"/>
      <c r="DIL186" s="471"/>
      <c r="DIM186" s="471"/>
      <c r="DIN186" s="471"/>
      <c r="DIO186" s="471"/>
      <c r="DIP186" s="471"/>
      <c r="DIQ186" s="471"/>
      <c r="DIR186" s="471"/>
      <c r="DIS186" s="471"/>
      <c r="DIT186" s="471"/>
      <c r="DIU186" s="471"/>
      <c r="DIV186" s="471"/>
      <c r="DIW186" s="471"/>
      <c r="DIX186" s="471"/>
      <c r="DIY186" s="471"/>
      <c r="DIZ186" s="471"/>
      <c r="DJA186" s="471"/>
      <c r="DJB186" s="471"/>
      <c r="DJC186" s="471"/>
      <c r="DJD186" s="471"/>
      <c r="DJE186" s="471"/>
      <c r="DJF186" s="471"/>
      <c r="DJG186" s="471"/>
      <c r="DJH186" s="471"/>
      <c r="DJI186" s="471"/>
      <c r="DJJ186" s="471"/>
      <c r="DJK186" s="471"/>
      <c r="DJL186" s="471"/>
      <c r="DJM186" s="471"/>
      <c r="DJN186" s="471"/>
      <c r="DJO186" s="471"/>
      <c r="DJP186" s="471"/>
      <c r="DJQ186" s="471"/>
      <c r="DJR186" s="471"/>
      <c r="DJS186" s="471"/>
      <c r="DJT186" s="471"/>
      <c r="DJU186" s="471"/>
      <c r="DJV186" s="471"/>
      <c r="DJW186" s="471"/>
      <c r="DJX186" s="471"/>
      <c r="DJY186" s="471"/>
      <c r="DJZ186" s="471"/>
      <c r="DKA186" s="471"/>
      <c r="DKB186" s="471"/>
      <c r="DKC186" s="471"/>
      <c r="DKD186" s="471"/>
      <c r="DKE186" s="471"/>
      <c r="DKF186" s="471"/>
      <c r="DKG186" s="471"/>
      <c r="DKH186" s="471"/>
      <c r="DKI186" s="471"/>
      <c r="DKJ186" s="471"/>
      <c r="DKK186" s="471"/>
      <c r="DKL186" s="471"/>
      <c r="DKM186" s="471"/>
      <c r="DKN186" s="471"/>
      <c r="DKO186" s="471"/>
      <c r="DKP186" s="471"/>
      <c r="DKQ186" s="471"/>
      <c r="DKR186" s="471"/>
      <c r="DKS186" s="471"/>
      <c r="DKT186" s="471"/>
      <c r="DKU186" s="471"/>
      <c r="DKV186" s="471"/>
      <c r="DKW186" s="471"/>
      <c r="DKX186" s="471"/>
      <c r="DKY186" s="471"/>
      <c r="DKZ186" s="471"/>
      <c r="DLA186" s="471"/>
      <c r="DLB186" s="471"/>
      <c r="DLC186" s="471"/>
      <c r="DLD186" s="471"/>
      <c r="DLE186" s="471"/>
      <c r="DLF186" s="471"/>
      <c r="DLG186" s="471"/>
      <c r="DLH186" s="471"/>
      <c r="DLI186" s="471"/>
      <c r="DLJ186" s="471"/>
      <c r="DLK186" s="471"/>
      <c r="DLL186" s="471"/>
      <c r="DLM186" s="471"/>
      <c r="DLN186" s="471"/>
      <c r="DLO186" s="471"/>
      <c r="DLP186" s="471"/>
      <c r="DLQ186" s="471"/>
      <c r="DLR186" s="471"/>
      <c r="DLS186" s="471"/>
      <c r="DLT186" s="471"/>
      <c r="DLU186" s="471"/>
      <c r="DLV186" s="471"/>
      <c r="DLW186" s="471"/>
      <c r="DLX186" s="471"/>
      <c r="DLY186" s="471"/>
      <c r="DLZ186" s="471"/>
      <c r="DMA186" s="471"/>
      <c r="DMB186" s="471"/>
      <c r="DMC186" s="471"/>
      <c r="DMD186" s="471"/>
      <c r="DME186" s="471"/>
      <c r="DMF186" s="471"/>
      <c r="DMG186" s="471"/>
      <c r="DMH186" s="471"/>
      <c r="DMI186" s="471"/>
      <c r="DMJ186" s="471"/>
      <c r="DMK186" s="471"/>
      <c r="DML186" s="471"/>
      <c r="DMM186" s="471"/>
      <c r="DMN186" s="471"/>
      <c r="DMO186" s="471"/>
      <c r="DMP186" s="471"/>
      <c r="DMQ186" s="471"/>
      <c r="DMR186" s="471"/>
      <c r="DMS186" s="471"/>
      <c r="DMT186" s="471"/>
      <c r="DMU186" s="471"/>
      <c r="DMV186" s="471"/>
      <c r="DMW186" s="471"/>
      <c r="DMX186" s="471"/>
      <c r="DMY186" s="471"/>
      <c r="DMZ186" s="471"/>
      <c r="DNA186" s="471"/>
      <c r="DNB186" s="471"/>
      <c r="DNC186" s="471"/>
      <c r="DND186" s="471"/>
      <c r="DNE186" s="471"/>
      <c r="DNF186" s="471"/>
      <c r="DNG186" s="471"/>
      <c r="DNH186" s="471"/>
      <c r="DNI186" s="471"/>
      <c r="DNJ186" s="471"/>
      <c r="DNK186" s="471"/>
      <c r="DNL186" s="471"/>
      <c r="DNM186" s="471"/>
      <c r="DNN186" s="471"/>
      <c r="DNO186" s="471"/>
      <c r="DNP186" s="471"/>
      <c r="DNQ186" s="471"/>
      <c r="DNR186" s="471"/>
      <c r="DNS186" s="471"/>
      <c r="DNT186" s="471"/>
      <c r="DNU186" s="471"/>
      <c r="DNV186" s="471"/>
      <c r="DNW186" s="471"/>
      <c r="DNX186" s="471"/>
      <c r="DNY186" s="471"/>
      <c r="DNZ186" s="471"/>
      <c r="DOA186" s="471"/>
      <c r="DOB186" s="471"/>
      <c r="DOC186" s="471"/>
      <c r="DOD186" s="471"/>
      <c r="DOE186" s="471"/>
      <c r="DOF186" s="471"/>
      <c r="DOG186" s="471"/>
      <c r="DOH186" s="471"/>
      <c r="DOI186" s="471"/>
      <c r="DOJ186" s="471"/>
      <c r="DOK186" s="471"/>
      <c r="DOL186" s="471"/>
      <c r="DOM186" s="471"/>
      <c r="DON186" s="471"/>
      <c r="DOO186" s="471"/>
      <c r="DOP186" s="471"/>
      <c r="DOQ186" s="471"/>
      <c r="DOR186" s="471"/>
      <c r="DOS186" s="471"/>
      <c r="DOT186" s="471"/>
      <c r="DOU186" s="471"/>
      <c r="DOV186" s="471"/>
      <c r="DOW186" s="471"/>
      <c r="DOX186" s="471"/>
      <c r="DOY186" s="471"/>
      <c r="DOZ186" s="471"/>
      <c r="DPA186" s="471"/>
      <c r="DPB186" s="471"/>
      <c r="DPC186" s="471"/>
      <c r="DPD186" s="471"/>
      <c r="DPE186" s="471"/>
      <c r="DPF186" s="471"/>
      <c r="DPG186" s="471"/>
      <c r="DPH186" s="471"/>
      <c r="DPI186" s="471"/>
      <c r="DPJ186" s="471"/>
      <c r="DPK186" s="471"/>
      <c r="DPL186" s="471"/>
      <c r="DPM186" s="471"/>
      <c r="DPN186" s="471"/>
      <c r="DPO186" s="471"/>
      <c r="DPP186" s="471"/>
      <c r="DPQ186" s="471"/>
      <c r="DPR186" s="471"/>
      <c r="DPS186" s="471"/>
      <c r="DPT186" s="471"/>
      <c r="DPU186" s="471"/>
      <c r="DPV186" s="471"/>
      <c r="DPW186" s="471"/>
      <c r="DPX186" s="471"/>
      <c r="DPY186" s="471"/>
      <c r="DPZ186" s="471"/>
      <c r="DQA186" s="471"/>
      <c r="DQB186" s="471"/>
      <c r="DQC186" s="471"/>
      <c r="DQD186" s="471"/>
      <c r="DQE186" s="471"/>
      <c r="DQF186" s="471"/>
      <c r="DQG186" s="471"/>
      <c r="DQH186" s="471"/>
      <c r="DQI186" s="471"/>
      <c r="DQJ186" s="471"/>
      <c r="DQK186" s="471"/>
      <c r="DQL186" s="471"/>
      <c r="DQM186" s="471"/>
      <c r="DQN186" s="471"/>
      <c r="DQO186" s="471"/>
      <c r="DQP186" s="471"/>
      <c r="DQQ186" s="471"/>
      <c r="DQR186" s="471"/>
      <c r="DQS186" s="471"/>
      <c r="DQT186" s="471"/>
      <c r="DQU186" s="471"/>
      <c r="DQV186" s="471"/>
      <c r="DQW186" s="471"/>
      <c r="DQX186" s="471"/>
      <c r="DQY186" s="471"/>
      <c r="DQZ186" s="471"/>
      <c r="DRA186" s="471"/>
      <c r="DRB186" s="471"/>
      <c r="DRC186" s="471"/>
      <c r="DRD186" s="471"/>
      <c r="DRE186" s="471"/>
      <c r="DRF186" s="471"/>
      <c r="DRG186" s="471"/>
      <c r="DRH186" s="471"/>
      <c r="DRI186" s="471"/>
      <c r="DRJ186" s="471"/>
      <c r="DRK186" s="471"/>
      <c r="DRL186" s="471"/>
      <c r="DRM186" s="471"/>
      <c r="DRN186" s="471"/>
      <c r="DRO186" s="471"/>
      <c r="DRP186" s="471"/>
      <c r="DRQ186" s="471"/>
      <c r="DRR186" s="471"/>
      <c r="DRS186" s="471"/>
      <c r="DRT186" s="471"/>
      <c r="DRU186" s="471"/>
      <c r="DRV186" s="471"/>
      <c r="DRW186" s="471"/>
      <c r="DRX186" s="471"/>
      <c r="DRY186" s="471"/>
      <c r="DRZ186" s="471"/>
      <c r="DSA186" s="471"/>
      <c r="DSB186" s="471"/>
      <c r="DSC186" s="471"/>
      <c r="DSD186" s="471"/>
      <c r="DSE186" s="471"/>
      <c r="DSF186" s="471"/>
      <c r="DSG186" s="471"/>
      <c r="DSH186" s="471"/>
      <c r="DSI186" s="471"/>
      <c r="DSJ186" s="471"/>
      <c r="DSK186" s="471"/>
      <c r="DSL186" s="471"/>
      <c r="DSM186" s="471"/>
      <c r="DSN186" s="471"/>
      <c r="DSO186" s="471"/>
      <c r="DSP186" s="471"/>
      <c r="DSQ186" s="471"/>
      <c r="DSR186" s="471"/>
      <c r="DSS186" s="471"/>
      <c r="DST186" s="471"/>
      <c r="DSU186" s="471"/>
      <c r="DSV186" s="471"/>
      <c r="DSW186" s="471"/>
      <c r="DSX186" s="471"/>
      <c r="DSY186" s="471"/>
      <c r="DSZ186" s="471"/>
      <c r="DTA186" s="471"/>
      <c r="DTB186" s="471"/>
      <c r="DTC186" s="471"/>
      <c r="DTD186" s="471"/>
      <c r="DTE186" s="471"/>
      <c r="DTF186" s="471"/>
      <c r="DTG186" s="471"/>
      <c r="DTH186" s="471"/>
      <c r="DTI186" s="471"/>
      <c r="DTJ186" s="471"/>
      <c r="DTK186" s="471"/>
      <c r="DTL186" s="471"/>
      <c r="DTM186" s="471"/>
      <c r="DTN186" s="471"/>
      <c r="DTO186" s="471"/>
      <c r="DTP186" s="471"/>
      <c r="DTQ186" s="471"/>
      <c r="DTR186" s="471"/>
      <c r="DTS186" s="471"/>
      <c r="DTT186" s="471"/>
      <c r="DTU186" s="471"/>
      <c r="DTV186" s="471"/>
      <c r="DTW186" s="471"/>
      <c r="DTX186" s="471"/>
      <c r="DTY186" s="471"/>
      <c r="DTZ186" s="471"/>
      <c r="DUA186" s="471"/>
      <c r="DUB186" s="471"/>
      <c r="DUC186" s="471"/>
      <c r="DUD186" s="471"/>
      <c r="DUE186" s="471"/>
      <c r="DUF186" s="471"/>
      <c r="DUG186" s="471"/>
      <c r="DUH186" s="471"/>
      <c r="DUI186" s="471"/>
      <c r="DUJ186" s="471"/>
      <c r="DUK186" s="471"/>
      <c r="DUL186" s="471"/>
      <c r="DUM186" s="471"/>
      <c r="DUN186" s="471"/>
      <c r="DUO186" s="471"/>
      <c r="DUP186" s="471"/>
      <c r="DUQ186" s="471"/>
      <c r="DUR186" s="471"/>
      <c r="DUS186" s="471"/>
      <c r="DUT186" s="471"/>
      <c r="DUU186" s="471"/>
      <c r="DUV186" s="471"/>
      <c r="DUW186" s="471"/>
      <c r="DUX186" s="471"/>
      <c r="DUY186" s="471"/>
      <c r="DUZ186" s="471"/>
      <c r="DVA186" s="471"/>
      <c r="DVB186" s="471"/>
      <c r="DVC186" s="471"/>
      <c r="DVD186" s="471"/>
      <c r="DVE186" s="471"/>
      <c r="DVF186" s="471"/>
      <c r="DVG186" s="471"/>
      <c r="DVH186" s="471"/>
      <c r="DVI186" s="471"/>
      <c r="DVJ186" s="471"/>
      <c r="DVK186" s="471"/>
      <c r="DVL186" s="471"/>
      <c r="DVM186" s="471"/>
      <c r="DVN186" s="471"/>
      <c r="DVO186" s="471"/>
      <c r="DVP186" s="471"/>
      <c r="DVQ186" s="471"/>
      <c r="DVR186" s="471"/>
      <c r="DVS186" s="471"/>
      <c r="DVT186" s="471"/>
      <c r="DVU186" s="471"/>
      <c r="DVV186" s="471"/>
      <c r="DVW186" s="471"/>
      <c r="DVX186" s="471"/>
      <c r="DVY186" s="471"/>
      <c r="DVZ186" s="471"/>
      <c r="DWA186" s="471"/>
      <c r="DWB186" s="471"/>
      <c r="DWC186" s="471"/>
      <c r="DWD186" s="471"/>
      <c r="DWE186" s="471"/>
      <c r="DWF186" s="471"/>
      <c r="DWG186" s="471"/>
      <c r="DWH186" s="471"/>
      <c r="DWI186" s="471"/>
      <c r="DWJ186" s="471"/>
      <c r="DWK186" s="471"/>
      <c r="DWL186" s="471"/>
      <c r="DWM186" s="471"/>
      <c r="DWN186" s="471"/>
      <c r="DWO186" s="471"/>
      <c r="DWP186" s="471"/>
      <c r="DWQ186" s="471"/>
      <c r="DWR186" s="471"/>
      <c r="DWS186" s="471"/>
      <c r="DWT186" s="471"/>
      <c r="DWU186" s="471"/>
      <c r="DWV186" s="471"/>
      <c r="DWW186" s="471"/>
      <c r="DWX186" s="471"/>
      <c r="DWY186" s="471"/>
      <c r="DWZ186" s="471"/>
      <c r="DXA186" s="471"/>
      <c r="DXB186" s="471"/>
      <c r="DXC186" s="471"/>
      <c r="DXD186" s="471"/>
      <c r="DXE186" s="471"/>
      <c r="DXF186" s="471"/>
      <c r="DXG186" s="471"/>
      <c r="DXH186" s="471"/>
      <c r="DXI186" s="471"/>
      <c r="DXJ186" s="471"/>
      <c r="DXK186" s="471"/>
      <c r="DXL186" s="471"/>
      <c r="DXM186" s="471"/>
      <c r="DXN186" s="471"/>
      <c r="DXO186" s="471"/>
      <c r="DXP186" s="471"/>
      <c r="DXQ186" s="471"/>
      <c r="DXR186" s="471"/>
      <c r="DXS186" s="471"/>
      <c r="DXT186" s="471"/>
      <c r="DXU186" s="471"/>
      <c r="DXV186" s="471"/>
      <c r="DXW186" s="471"/>
      <c r="DXX186" s="471"/>
      <c r="DXY186" s="471"/>
      <c r="DXZ186" s="471"/>
      <c r="DYA186" s="471"/>
      <c r="DYB186" s="471"/>
      <c r="DYC186" s="471"/>
      <c r="DYD186" s="471"/>
      <c r="DYE186" s="471"/>
      <c r="DYF186" s="471"/>
      <c r="DYG186" s="471"/>
      <c r="DYH186" s="471"/>
      <c r="DYI186" s="471"/>
      <c r="DYJ186" s="471"/>
      <c r="DYK186" s="471"/>
      <c r="DYL186" s="471"/>
      <c r="DYM186" s="471"/>
      <c r="DYN186" s="471"/>
      <c r="DYO186" s="471"/>
      <c r="DYP186" s="471"/>
      <c r="DYQ186" s="471"/>
      <c r="DYR186" s="471"/>
      <c r="DYS186" s="471"/>
      <c r="DYT186" s="471"/>
      <c r="DYU186" s="471"/>
      <c r="DYV186" s="471"/>
      <c r="DYW186" s="471"/>
      <c r="DYX186" s="471"/>
      <c r="DYY186" s="471"/>
      <c r="DYZ186" s="471"/>
      <c r="DZA186" s="471"/>
      <c r="DZB186" s="471"/>
      <c r="DZC186" s="471"/>
      <c r="DZD186" s="471"/>
      <c r="DZE186" s="471"/>
      <c r="DZF186" s="471"/>
      <c r="DZG186" s="471"/>
      <c r="DZH186" s="471"/>
      <c r="DZI186" s="471"/>
      <c r="DZJ186" s="471"/>
      <c r="DZK186" s="471"/>
      <c r="DZL186" s="471"/>
      <c r="DZM186" s="471"/>
      <c r="DZN186" s="471"/>
      <c r="DZO186" s="471"/>
      <c r="DZP186" s="471"/>
      <c r="DZQ186" s="471"/>
      <c r="DZR186" s="471"/>
      <c r="DZS186" s="471"/>
      <c r="DZT186" s="471"/>
      <c r="DZU186" s="471"/>
      <c r="DZV186" s="471"/>
      <c r="DZW186" s="471"/>
      <c r="DZX186" s="471"/>
      <c r="DZY186" s="471"/>
      <c r="DZZ186" s="471"/>
      <c r="EAA186" s="471"/>
      <c r="EAB186" s="471"/>
      <c r="EAC186" s="471"/>
      <c r="EAD186" s="471"/>
      <c r="EAE186" s="471"/>
      <c r="EAF186" s="471"/>
      <c r="EAG186" s="471"/>
      <c r="EAH186" s="471"/>
      <c r="EAI186" s="471"/>
      <c r="EAJ186" s="471"/>
      <c r="EAK186" s="471"/>
      <c r="EAL186" s="471"/>
      <c r="EAM186" s="471"/>
      <c r="EAN186" s="471"/>
      <c r="EAO186" s="471"/>
      <c r="EAP186" s="471"/>
      <c r="EAQ186" s="471"/>
      <c r="EAR186" s="471"/>
      <c r="EAS186" s="471"/>
      <c r="EAT186" s="471"/>
      <c r="EAU186" s="471"/>
      <c r="EAV186" s="471"/>
      <c r="EAW186" s="471"/>
      <c r="EAX186" s="471"/>
      <c r="EAY186" s="471"/>
      <c r="EAZ186" s="471"/>
      <c r="EBA186" s="471"/>
      <c r="EBB186" s="471"/>
      <c r="EBC186" s="471"/>
      <c r="EBD186" s="471"/>
      <c r="EBE186" s="471"/>
      <c r="EBF186" s="471"/>
      <c r="EBG186" s="471"/>
      <c r="EBH186" s="471"/>
      <c r="EBI186" s="471"/>
      <c r="EBJ186" s="471"/>
      <c r="EBK186" s="471"/>
      <c r="EBL186" s="471"/>
      <c r="EBM186" s="471"/>
      <c r="EBN186" s="471"/>
      <c r="EBO186" s="471"/>
      <c r="EBP186" s="471"/>
      <c r="EBQ186" s="471"/>
      <c r="EBR186" s="471"/>
      <c r="EBS186" s="471"/>
      <c r="EBT186" s="471"/>
      <c r="EBU186" s="471"/>
      <c r="EBV186" s="471"/>
      <c r="EBW186" s="471"/>
      <c r="EBX186" s="471"/>
      <c r="EBY186" s="471"/>
      <c r="EBZ186" s="471"/>
      <c r="ECA186" s="471"/>
      <c r="ECB186" s="471"/>
      <c r="ECC186" s="471"/>
      <c r="ECD186" s="471"/>
      <c r="ECE186" s="471"/>
      <c r="ECF186" s="471"/>
      <c r="ECG186" s="471"/>
      <c r="ECH186" s="471"/>
      <c r="ECI186" s="471"/>
      <c r="ECJ186" s="471"/>
      <c r="ECK186" s="471"/>
      <c r="ECL186" s="471"/>
      <c r="ECM186" s="471"/>
      <c r="ECN186" s="471"/>
      <c r="ECO186" s="471"/>
      <c r="ECP186" s="471"/>
      <c r="ECQ186" s="471"/>
      <c r="ECR186" s="471"/>
      <c r="ECS186" s="471"/>
      <c r="ECT186" s="471"/>
      <c r="ECU186" s="471"/>
      <c r="ECV186" s="471"/>
      <c r="ECW186" s="471"/>
      <c r="ECX186" s="471"/>
      <c r="ECY186" s="471"/>
      <c r="ECZ186" s="471"/>
      <c r="EDA186" s="471"/>
      <c r="EDB186" s="471"/>
      <c r="EDC186" s="471"/>
      <c r="EDD186" s="471"/>
      <c r="EDE186" s="471"/>
      <c r="EDF186" s="471"/>
      <c r="EDG186" s="471"/>
      <c r="EDH186" s="471"/>
      <c r="EDI186" s="471"/>
      <c r="EDJ186" s="471"/>
      <c r="EDK186" s="471"/>
      <c r="EDL186" s="471"/>
      <c r="EDM186" s="471"/>
      <c r="EDN186" s="471"/>
      <c r="EDO186" s="471"/>
      <c r="EDP186" s="471"/>
      <c r="EDQ186" s="471"/>
      <c r="EDR186" s="471"/>
      <c r="EDS186" s="471"/>
      <c r="EDT186" s="471"/>
      <c r="EDU186" s="471"/>
      <c r="EDV186" s="471"/>
      <c r="EDW186" s="471"/>
      <c r="EDX186" s="471"/>
      <c r="EDY186" s="471"/>
      <c r="EDZ186" s="471"/>
      <c r="EEA186" s="471"/>
      <c r="EEB186" s="471"/>
      <c r="EEC186" s="471"/>
      <c r="EED186" s="471"/>
      <c r="EEE186" s="471"/>
      <c r="EEF186" s="471"/>
      <c r="EEG186" s="471"/>
      <c r="EEH186" s="471"/>
      <c r="EEI186" s="471"/>
      <c r="EEJ186" s="471"/>
      <c r="EEK186" s="471"/>
      <c r="EEL186" s="471"/>
      <c r="EEM186" s="471"/>
      <c r="EEN186" s="471"/>
      <c r="EEO186" s="471"/>
      <c r="EEP186" s="471"/>
      <c r="EEQ186" s="471"/>
      <c r="EER186" s="471"/>
      <c r="EES186" s="471"/>
      <c r="EET186" s="471"/>
      <c r="EEU186" s="471"/>
      <c r="EEV186" s="471"/>
      <c r="EEW186" s="471"/>
      <c r="EEX186" s="471"/>
      <c r="EEY186" s="471"/>
      <c r="EEZ186" s="471"/>
      <c r="EFA186" s="471"/>
      <c r="EFB186" s="471"/>
      <c r="EFC186" s="471"/>
      <c r="EFD186" s="471"/>
      <c r="EFE186" s="471"/>
      <c r="EFF186" s="471"/>
      <c r="EFG186" s="471"/>
      <c r="EFH186" s="471"/>
      <c r="EFI186" s="471"/>
      <c r="EFJ186" s="471"/>
      <c r="EFK186" s="471"/>
      <c r="EFL186" s="471"/>
      <c r="EFM186" s="471"/>
      <c r="EFN186" s="471"/>
      <c r="EFO186" s="471"/>
      <c r="EFP186" s="471"/>
      <c r="EFQ186" s="471"/>
      <c r="EFR186" s="471"/>
      <c r="EFS186" s="471"/>
      <c r="EFT186" s="471"/>
      <c r="EFU186" s="471"/>
      <c r="EFV186" s="471"/>
      <c r="EFW186" s="471"/>
      <c r="EFX186" s="471"/>
      <c r="EFY186" s="471"/>
      <c r="EFZ186" s="471"/>
      <c r="EGA186" s="471"/>
      <c r="EGB186" s="471"/>
      <c r="EGC186" s="471"/>
      <c r="EGD186" s="471"/>
      <c r="EGE186" s="471"/>
      <c r="EGF186" s="471"/>
      <c r="EGG186" s="471"/>
      <c r="EGH186" s="471"/>
      <c r="EGI186" s="471"/>
      <c r="EGJ186" s="471"/>
      <c r="EGK186" s="471"/>
      <c r="EGL186" s="471"/>
      <c r="EGM186" s="471"/>
      <c r="EGN186" s="471"/>
      <c r="EGO186" s="471"/>
      <c r="EGP186" s="471"/>
      <c r="EGQ186" s="471"/>
      <c r="EGR186" s="471"/>
      <c r="EGS186" s="471"/>
      <c r="EGT186" s="471"/>
      <c r="EGU186" s="471"/>
      <c r="EGV186" s="471"/>
      <c r="EGW186" s="471"/>
      <c r="EGX186" s="471"/>
      <c r="EGY186" s="471"/>
      <c r="EGZ186" s="471"/>
      <c r="EHA186" s="471"/>
      <c r="EHB186" s="471"/>
      <c r="EHC186" s="471"/>
      <c r="EHD186" s="471"/>
      <c r="EHE186" s="471"/>
      <c r="EHF186" s="471"/>
      <c r="EHG186" s="471"/>
      <c r="EHH186" s="471"/>
      <c r="EHI186" s="471"/>
      <c r="EHJ186" s="471"/>
      <c r="EHK186" s="471"/>
      <c r="EHL186" s="471"/>
      <c r="EHM186" s="471"/>
      <c r="EHN186" s="471"/>
      <c r="EHO186" s="471"/>
      <c r="EHP186" s="471"/>
      <c r="EHQ186" s="471"/>
      <c r="EHR186" s="471"/>
      <c r="EHS186" s="471"/>
      <c r="EHT186" s="471"/>
      <c r="EHU186" s="471"/>
      <c r="EHV186" s="471"/>
      <c r="EHW186" s="471"/>
      <c r="EHX186" s="471"/>
      <c r="EHY186" s="471"/>
      <c r="EHZ186" s="471"/>
      <c r="EIA186" s="471"/>
      <c r="EIB186" s="471"/>
      <c r="EIC186" s="471"/>
      <c r="EID186" s="471"/>
      <c r="EIE186" s="471"/>
      <c r="EIF186" s="471"/>
      <c r="EIG186" s="471"/>
      <c r="EIH186" s="471"/>
      <c r="EII186" s="471"/>
      <c r="EIJ186" s="471"/>
      <c r="EIK186" s="471"/>
      <c r="EIL186" s="471"/>
      <c r="EIM186" s="471"/>
      <c r="EIN186" s="471"/>
      <c r="EIO186" s="471"/>
      <c r="EIP186" s="471"/>
      <c r="EIQ186" s="471"/>
      <c r="EIR186" s="471"/>
      <c r="EIS186" s="471"/>
      <c r="EIT186" s="471"/>
      <c r="EIU186" s="471"/>
      <c r="EIV186" s="471"/>
      <c r="EIW186" s="471"/>
      <c r="EIX186" s="471"/>
      <c r="EIY186" s="471"/>
      <c r="EIZ186" s="471"/>
      <c r="EJA186" s="471"/>
      <c r="EJB186" s="471"/>
      <c r="EJC186" s="471"/>
      <c r="EJD186" s="471"/>
      <c r="EJE186" s="471"/>
      <c r="EJF186" s="471"/>
      <c r="EJG186" s="471"/>
      <c r="EJH186" s="471"/>
      <c r="EJI186" s="471"/>
      <c r="EJJ186" s="471"/>
      <c r="EJK186" s="471"/>
      <c r="EJL186" s="471"/>
      <c r="EJM186" s="471"/>
      <c r="EJN186" s="471"/>
      <c r="EJO186" s="471"/>
      <c r="EJP186" s="471"/>
      <c r="EJQ186" s="471"/>
      <c r="EJR186" s="471"/>
      <c r="EJS186" s="471"/>
      <c r="EJT186" s="471"/>
      <c r="EJU186" s="471"/>
      <c r="EJV186" s="471"/>
      <c r="EJW186" s="471"/>
      <c r="EJX186" s="471"/>
      <c r="EJY186" s="471"/>
      <c r="EJZ186" s="471"/>
      <c r="EKA186" s="471"/>
      <c r="EKB186" s="471"/>
      <c r="EKC186" s="471"/>
      <c r="EKD186" s="471"/>
      <c r="EKE186" s="471"/>
      <c r="EKF186" s="471"/>
      <c r="EKG186" s="471"/>
      <c r="EKH186" s="471"/>
      <c r="EKI186" s="471"/>
      <c r="EKJ186" s="471"/>
      <c r="EKK186" s="471"/>
      <c r="EKL186" s="471"/>
      <c r="EKM186" s="471"/>
      <c r="EKN186" s="471"/>
      <c r="EKO186" s="471"/>
      <c r="EKP186" s="471"/>
      <c r="EKQ186" s="471"/>
      <c r="EKR186" s="471"/>
      <c r="EKS186" s="471"/>
      <c r="EKT186" s="471"/>
      <c r="EKU186" s="471"/>
      <c r="EKV186" s="471"/>
      <c r="EKW186" s="471"/>
      <c r="EKX186" s="471"/>
      <c r="EKY186" s="471"/>
      <c r="EKZ186" s="471"/>
      <c r="ELA186" s="471"/>
      <c r="ELB186" s="471"/>
      <c r="ELC186" s="471"/>
      <c r="ELD186" s="471"/>
      <c r="ELE186" s="471"/>
      <c r="ELF186" s="471"/>
      <c r="ELG186" s="471"/>
      <c r="ELH186" s="471"/>
      <c r="ELI186" s="471"/>
      <c r="ELJ186" s="471"/>
      <c r="ELK186" s="471"/>
      <c r="ELL186" s="471"/>
      <c r="ELM186" s="471"/>
      <c r="ELN186" s="471"/>
      <c r="ELO186" s="471"/>
      <c r="ELP186" s="471"/>
      <c r="ELQ186" s="471"/>
      <c r="ELR186" s="471"/>
      <c r="ELS186" s="471"/>
      <c r="ELT186" s="471"/>
      <c r="ELU186" s="471"/>
      <c r="ELV186" s="471"/>
      <c r="ELW186" s="471"/>
      <c r="ELX186" s="471"/>
      <c r="ELY186" s="471"/>
      <c r="ELZ186" s="471"/>
      <c r="EMA186" s="471"/>
      <c r="EMB186" s="471"/>
      <c r="EMC186" s="471"/>
      <c r="EMD186" s="471"/>
      <c r="EME186" s="471"/>
      <c r="EMF186" s="471"/>
      <c r="EMG186" s="471"/>
      <c r="EMH186" s="471"/>
      <c r="EMI186" s="471"/>
      <c r="EMJ186" s="471"/>
      <c r="EMK186" s="471"/>
      <c r="EML186" s="471"/>
      <c r="EMM186" s="471"/>
      <c r="EMN186" s="471"/>
      <c r="EMO186" s="471"/>
      <c r="EMP186" s="471"/>
      <c r="EMQ186" s="471"/>
      <c r="EMR186" s="471"/>
      <c r="EMS186" s="471"/>
      <c r="EMT186" s="471"/>
      <c r="EMU186" s="471"/>
      <c r="EMV186" s="471"/>
      <c r="EMW186" s="471"/>
      <c r="EMX186" s="471"/>
      <c r="EMY186" s="471"/>
      <c r="EMZ186" s="471"/>
      <c r="ENA186" s="471"/>
      <c r="ENB186" s="471"/>
      <c r="ENC186" s="471"/>
      <c r="END186" s="471"/>
      <c r="ENE186" s="471"/>
      <c r="ENF186" s="471"/>
      <c r="ENG186" s="471"/>
      <c r="ENH186" s="471"/>
      <c r="ENI186" s="471"/>
      <c r="ENJ186" s="471"/>
      <c r="ENK186" s="471"/>
      <c r="ENL186" s="471"/>
      <c r="ENM186" s="471"/>
      <c r="ENN186" s="471"/>
      <c r="ENO186" s="471"/>
      <c r="ENP186" s="471"/>
      <c r="ENQ186" s="471"/>
      <c r="ENR186" s="471"/>
      <c r="ENS186" s="471"/>
      <c r="ENT186" s="471"/>
      <c r="ENU186" s="471"/>
      <c r="ENV186" s="471"/>
      <c r="ENW186" s="471"/>
      <c r="ENX186" s="471"/>
      <c r="ENY186" s="471"/>
      <c r="ENZ186" s="471"/>
      <c r="EOA186" s="471"/>
      <c r="EOB186" s="471"/>
      <c r="EOC186" s="471"/>
      <c r="EOD186" s="471"/>
      <c r="EOE186" s="471"/>
      <c r="EOF186" s="471"/>
      <c r="EOG186" s="471"/>
      <c r="EOH186" s="471"/>
      <c r="EOI186" s="471"/>
      <c r="EOJ186" s="471"/>
      <c r="EOK186" s="471"/>
      <c r="EOL186" s="471"/>
      <c r="EOM186" s="471"/>
      <c r="EON186" s="471"/>
      <c r="EOO186" s="471"/>
      <c r="EOP186" s="471"/>
      <c r="EOQ186" s="471"/>
      <c r="EOR186" s="471"/>
      <c r="EOS186" s="471"/>
      <c r="EOT186" s="471"/>
      <c r="EOU186" s="471"/>
      <c r="EOV186" s="471"/>
      <c r="EOW186" s="471"/>
      <c r="EOX186" s="471"/>
      <c r="EOY186" s="471"/>
      <c r="EOZ186" s="471"/>
      <c r="EPA186" s="471"/>
      <c r="EPB186" s="471"/>
      <c r="EPC186" s="471"/>
      <c r="EPD186" s="471"/>
      <c r="EPE186" s="471"/>
      <c r="EPF186" s="471"/>
      <c r="EPG186" s="471"/>
      <c r="EPH186" s="471"/>
      <c r="EPI186" s="471"/>
      <c r="EPJ186" s="471"/>
      <c r="EPK186" s="471"/>
      <c r="EPL186" s="471"/>
      <c r="EPM186" s="471"/>
      <c r="EPN186" s="471"/>
      <c r="EPO186" s="471"/>
      <c r="EPP186" s="471"/>
      <c r="EPQ186" s="471"/>
      <c r="EPR186" s="471"/>
      <c r="EPS186" s="471"/>
      <c r="EPT186" s="471"/>
      <c r="EPU186" s="471"/>
      <c r="EPV186" s="471"/>
      <c r="EPW186" s="471"/>
      <c r="EPX186" s="471"/>
      <c r="EPY186" s="471"/>
      <c r="EPZ186" s="471"/>
      <c r="EQA186" s="471"/>
      <c r="EQB186" s="471"/>
      <c r="EQC186" s="471"/>
      <c r="EQD186" s="471"/>
      <c r="EQE186" s="471"/>
      <c r="EQF186" s="471"/>
      <c r="EQG186" s="471"/>
      <c r="EQH186" s="471"/>
      <c r="EQI186" s="471"/>
      <c r="EQJ186" s="471"/>
      <c r="EQK186" s="471"/>
      <c r="EQL186" s="471"/>
      <c r="EQM186" s="471"/>
      <c r="EQN186" s="471"/>
      <c r="EQO186" s="471"/>
      <c r="EQP186" s="471"/>
      <c r="EQQ186" s="471"/>
      <c r="EQR186" s="471"/>
      <c r="EQS186" s="471"/>
      <c r="EQT186" s="471"/>
      <c r="EQU186" s="471"/>
      <c r="EQV186" s="471"/>
      <c r="EQW186" s="471"/>
      <c r="EQX186" s="471"/>
      <c r="EQY186" s="471"/>
      <c r="EQZ186" s="471"/>
      <c r="ERA186" s="471"/>
      <c r="ERB186" s="471"/>
      <c r="ERC186" s="471"/>
      <c r="ERD186" s="471"/>
      <c r="ERE186" s="471"/>
      <c r="ERF186" s="471"/>
      <c r="ERG186" s="471"/>
      <c r="ERH186" s="471"/>
      <c r="ERI186" s="471"/>
      <c r="ERJ186" s="471"/>
      <c r="ERK186" s="471"/>
      <c r="ERL186" s="471"/>
      <c r="ERM186" s="471"/>
      <c r="ERN186" s="471"/>
      <c r="ERO186" s="471"/>
      <c r="ERP186" s="471"/>
      <c r="ERQ186" s="471"/>
      <c r="ERR186" s="471"/>
      <c r="ERS186" s="471"/>
      <c r="ERT186" s="471"/>
      <c r="ERU186" s="471"/>
      <c r="ERV186" s="471"/>
      <c r="ERW186" s="471"/>
      <c r="ERX186" s="471"/>
      <c r="ERY186" s="471"/>
      <c r="ERZ186" s="471"/>
      <c r="ESA186" s="471"/>
      <c r="ESB186" s="471"/>
      <c r="ESC186" s="471"/>
      <c r="ESD186" s="471"/>
      <c r="ESE186" s="471"/>
      <c r="ESF186" s="471"/>
      <c r="ESG186" s="471"/>
      <c r="ESH186" s="471"/>
      <c r="ESI186" s="471"/>
      <c r="ESJ186" s="471"/>
      <c r="ESK186" s="471"/>
      <c r="ESL186" s="471"/>
      <c r="ESM186" s="471"/>
      <c r="ESN186" s="471"/>
      <c r="ESO186" s="471"/>
      <c r="ESP186" s="471"/>
      <c r="ESQ186" s="471"/>
      <c r="ESR186" s="471"/>
      <c r="ESS186" s="471"/>
      <c r="EST186" s="471"/>
      <c r="ESU186" s="471"/>
      <c r="ESV186" s="471"/>
      <c r="ESW186" s="471"/>
      <c r="ESX186" s="471"/>
      <c r="ESY186" s="471"/>
      <c r="ESZ186" s="471"/>
      <c r="ETA186" s="471"/>
      <c r="ETB186" s="471"/>
      <c r="ETC186" s="471"/>
      <c r="ETD186" s="471"/>
      <c r="ETE186" s="471"/>
      <c r="ETF186" s="471"/>
      <c r="ETG186" s="471"/>
      <c r="ETH186" s="471"/>
      <c r="ETI186" s="471"/>
      <c r="ETJ186" s="471"/>
      <c r="ETK186" s="471"/>
      <c r="ETL186" s="471"/>
      <c r="ETM186" s="471"/>
      <c r="ETN186" s="471"/>
      <c r="ETO186" s="471"/>
      <c r="ETP186" s="471"/>
      <c r="ETQ186" s="471"/>
      <c r="ETR186" s="471"/>
      <c r="ETS186" s="471"/>
      <c r="ETT186" s="471"/>
      <c r="ETU186" s="471"/>
      <c r="ETV186" s="471"/>
      <c r="ETW186" s="471"/>
      <c r="ETX186" s="471"/>
      <c r="ETY186" s="471"/>
      <c r="ETZ186" s="471"/>
      <c r="EUA186" s="471"/>
      <c r="EUB186" s="471"/>
      <c r="EUC186" s="471"/>
      <c r="EUD186" s="471"/>
      <c r="EUE186" s="471"/>
      <c r="EUF186" s="471"/>
      <c r="EUG186" s="471"/>
      <c r="EUH186" s="471"/>
      <c r="EUI186" s="471"/>
      <c r="EUJ186" s="471"/>
      <c r="EUK186" s="471"/>
      <c r="EUL186" s="471"/>
      <c r="EUM186" s="471"/>
      <c r="EUN186" s="471"/>
      <c r="EUO186" s="471"/>
      <c r="EUP186" s="471"/>
      <c r="EUQ186" s="471"/>
      <c r="EUR186" s="471"/>
      <c r="EUS186" s="471"/>
      <c r="EUT186" s="471"/>
      <c r="EUU186" s="471"/>
      <c r="EUV186" s="471"/>
      <c r="EUW186" s="471"/>
      <c r="EUX186" s="471"/>
      <c r="EUY186" s="471"/>
      <c r="EUZ186" s="471"/>
      <c r="EVA186" s="471"/>
      <c r="EVB186" s="471"/>
      <c r="EVC186" s="471"/>
      <c r="EVD186" s="471"/>
      <c r="EVE186" s="471"/>
      <c r="EVF186" s="471"/>
      <c r="EVG186" s="471"/>
      <c r="EVH186" s="471"/>
      <c r="EVI186" s="471"/>
      <c r="EVJ186" s="471"/>
      <c r="EVK186" s="471"/>
      <c r="EVL186" s="471"/>
      <c r="EVM186" s="471"/>
      <c r="EVN186" s="471"/>
      <c r="EVO186" s="471"/>
      <c r="EVP186" s="471"/>
      <c r="EVQ186" s="471"/>
      <c r="EVR186" s="471"/>
      <c r="EVS186" s="471"/>
      <c r="EVT186" s="471"/>
      <c r="EVU186" s="471"/>
      <c r="EVV186" s="471"/>
      <c r="EVW186" s="471"/>
      <c r="EVX186" s="471"/>
      <c r="EVY186" s="471"/>
      <c r="EVZ186" s="471"/>
      <c r="EWA186" s="471"/>
      <c r="EWB186" s="471"/>
      <c r="EWC186" s="471"/>
      <c r="EWD186" s="471"/>
      <c r="EWE186" s="471"/>
      <c r="EWF186" s="471"/>
      <c r="EWG186" s="471"/>
      <c r="EWH186" s="471"/>
      <c r="EWI186" s="471"/>
      <c r="EWJ186" s="471"/>
      <c r="EWK186" s="471"/>
      <c r="EWL186" s="471"/>
      <c r="EWM186" s="471"/>
      <c r="EWN186" s="471"/>
      <c r="EWO186" s="471"/>
      <c r="EWP186" s="471"/>
      <c r="EWQ186" s="471"/>
      <c r="EWR186" s="471"/>
      <c r="EWS186" s="471"/>
      <c r="EWT186" s="471"/>
      <c r="EWU186" s="471"/>
      <c r="EWV186" s="471"/>
      <c r="EWW186" s="471"/>
      <c r="EWX186" s="471"/>
      <c r="EWY186" s="471"/>
      <c r="EWZ186" s="471"/>
      <c r="EXA186" s="471"/>
      <c r="EXB186" s="471"/>
      <c r="EXC186" s="471"/>
      <c r="EXD186" s="471"/>
      <c r="EXE186" s="471"/>
      <c r="EXF186" s="471"/>
      <c r="EXG186" s="471"/>
      <c r="EXH186" s="471"/>
      <c r="EXI186" s="471"/>
      <c r="EXJ186" s="471"/>
      <c r="EXK186" s="471"/>
      <c r="EXL186" s="471"/>
      <c r="EXM186" s="471"/>
      <c r="EXN186" s="471"/>
      <c r="EXO186" s="471"/>
      <c r="EXP186" s="471"/>
      <c r="EXQ186" s="471"/>
      <c r="EXR186" s="471"/>
      <c r="EXS186" s="471"/>
      <c r="EXT186" s="471"/>
      <c r="EXU186" s="471"/>
      <c r="EXV186" s="471"/>
      <c r="EXW186" s="471"/>
      <c r="EXX186" s="471"/>
      <c r="EXY186" s="471"/>
      <c r="EXZ186" s="471"/>
      <c r="EYA186" s="471"/>
      <c r="EYB186" s="471"/>
      <c r="EYC186" s="471"/>
      <c r="EYD186" s="471"/>
      <c r="EYE186" s="471"/>
      <c r="EYF186" s="471"/>
      <c r="EYG186" s="471"/>
      <c r="EYH186" s="471"/>
      <c r="EYI186" s="471"/>
      <c r="EYJ186" s="471"/>
      <c r="EYK186" s="471"/>
      <c r="EYL186" s="471"/>
      <c r="EYM186" s="471"/>
      <c r="EYN186" s="471"/>
      <c r="EYO186" s="471"/>
      <c r="EYP186" s="471"/>
      <c r="EYQ186" s="471"/>
      <c r="EYR186" s="471"/>
      <c r="EYS186" s="471"/>
      <c r="EYT186" s="471"/>
      <c r="EYU186" s="471"/>
      <c r="EYV186" s="471"/>
      <c r="EYW186" s="471"/>
      <c r="EYX186" s="471"/>
      <c r="EYY186" s="471"/>
      <c r="EYZ186" s="471"/>
      <c r="EZA186" s="471"/>
      <c r="EZB186" s="471"/>
      <c r="EZC186" s="471"/>
      <c r="EZD186" s="471"/>
      <c r="EZE186" s="471"/>
      <c r="EZF186" s="471"/>
      <c r="EZG186" s="471"/>
      <c r="EZH186" s="471"/>
      <c r="EZI186" s="471"/>
      <c r="EZJ186" s="471"/>
      <c r="EZK186" s="471"/>
      <c r="EZL186" s="471"/>
      <c r="EZM186" s="471"/>
      <c r="EZN186" s="471"/>
      <c r="EZO186" s="471"/>
      <c r="EZP186" s="471"/>
      <c r="EZQ186" s="471"/>
      <c r="EZR186" s="471"/>
      <c r="EZS186" s="471"/>
      <c r="EZT186" s="471"/>
      <c r="EZU186" s="471"/>
      <c r="EZV186" s="471"/>
      <c r="EZW186" s="471"/>
      <c r="EZX186" s="471"/>
      <c r="EZY186" s="471"/>
      <c r="EZZ186" s="471"/>
      <c r="FAA186" s="471"/>
      <c r="FAB186" s="471"/>
      <c r="FAC186" s="471"/>
      <c r="FAD186" s="471"/>
      <c r="FAE186" s="471"/>
      <c r="FAF186" s="471"/>
      <c r="FAG186" s="471"/>
      <c r="FAH186" s="471"/>
      <c r="FAI186" s="471"/>
      <c r="FAJ186" s="471"/>
      <c r="FAK186" s="471"/>
      <c r="FAL186" s="471"/>
      <c r="FAM186" s="471"/>
      <c r="FAN186" s="471"/>
      <c r="FAO186" s="471"/>
      <c r="FAP186" s="471"/>
      <c r="FAQ186" s="471"/>
      <c r="FAR186" s="471"/>
      <c r="FAS186" s="471"/>
      <c r="FAT186" s="471"/>
      <c r="FAU186" s="471"/>
      <c r="FAV186" s="471"/>
      <c r="FAW186" s="471"/>
      <c r="FAX186" s="471"/>
      <c r="FAY186" s="471"/>
      <c r="FAZ186" s="471"/>
      <c r="FBA186" s="471"/>
      <c r="FBB186" s="471"/>
      <c r="FBC186" s="471"/>
      <c r="FBD186" s="471"/>
      <c r="FBE186" s="471"/>
      <c r="FBF186" s="471"/>
      <c r="FBG186" s="471"/>
      <c r="FBH186" s="471"/>
      <c r="FBI186" s="471"/>
      <c r="FBJ186" s="471"/>
      <c r="FBK186" s="471"/>
      <c r="FBL186" s="471"/>
      <c r="FBM186" s="471"/>
      <c r="FBN186" s="471"/>
      <c r="FBO186" s="471"/>
      <c r="FBP186" s="471"/>
      <c r="FBQ186" s="471"/>
      <c r="FBR186" s="471"/>
      <c r="FBS186" s="471"/>
      <c r="FBT186" s="471"/>
      <c r="FBU186" s="471"/>
      <c r="FBV186" s="471"/>
      <c r="FBW186" s="471"/>
      <c r="FBX186" s="471"/>
      <c r="FBY186" s="471"/>
      <c r="FBZ186" s="471"/>
      <c r="FCA186" s="471"/>
      <c r="FCB186" s="471"/>
      <c r="FCC186" s="471"/>
      <c r="FCD186" s="471"/>
      <c r="FCE186" s="471"/>
      <c r="FCF186" s="471"/>
      <c r="FCG186" s="471"/>
      <c r="FCH186" s="471"/>
      <c r="FCI186" s="471"/>
      <c r="FCJ186" s="471"/>
      <c r="FCK186" s="471"/>
      <c r="FCL186" s="471"/>
      <c r="FCM186" s="471"/>
      <c r="FCN186" s="471"/>
      <c r="FCO186" s="471"/>
      <c r="FCP186" s="471"/>
      <c r="FCQ186" s="471"/>
      <c r="FCR186" s="471"/>
      <c r="FCS186" s="471"/>
      <c r="FCT186" s="471"/>
      <c r="FCU186" s="471"/>
      <c r="FCV186" s="471"/>
      <c r="FCW186" s="471"/>
      <c r="FCX186" s="471"/>
      <c r="FCY186" s="471"/>
      <c r="FCZ186" s="471"/>
      <c r="FDA186" s="471"/>
      <c r="FDB186" s="471"/>
      <c r="FDC186" s="471"/>
      <c r="FDD186" s="471"/>
      <c r="FDE186" s="471"/>
      <c r="FDF186" s="471"/>
      <c r="FDG186" s="471"/>
      <c r="FDH186" s="471"/>
      <c r="FDI186" s="471"/>
      <c r="FDJ186" s="471"/>
      <c r="FDK186" s="471"/>
      <c r="FDL186" s="471"/>
      <c r="FDM186" s="471"/>
      <c r="FDN186" s="471"/>
      <c r="FDO186" s="471"/>
      <c r="FDP186" s="471"/>
      <c r="FDQ186" s="471"/>
      <c r="FDR186" s="471"/>
      <c r="FDS186" s="471"/>
      <c r="FDT186" s="471"/>
      <c r="FDU186" s="471"/>
      <c r="FDV186" s="471"/>
      <c r="FDW186" s="471"/>
      <c r="FDX186" s="471"/>
      <c r="FDY186" s="471"/>
      <c r="FDZ186" s="471"/>
      <c r="FEA186" s="471"/>
      <c r="FEB186" s="471"/>
      <c r="FEC186" s="471"/>
      <c r="FED186" s="471"/>
      <c r="FEE186" s="471"/>
      <c r="FEF186" s="471"/>
      <c r="FEG186" s="471"/>
      <c r="FEH186" s="471"/>
      <c r="FEI186" s="471"/>
      <c r="FEJ186" s="471"/>
      <c r="FEK186" s="471"/>
      <c r="FEL186" s="471"/>
      <c r="FEM186" s="471"/>
      <c r="FEN186" s="471"/>
      <c r="FEO186" s="471"/>
      <c r="FEP186" s="471"/>
      <c r="FEQ186" s="471"/>
      <c r="FER186" s="471"/>
      <c r="FES186" s="471"/>
      <c r="FET186" s="471"/>
      <c r="FEU186" s="471"/>
      <c r="FEV186" s="471"/>
      <c r="FEW186" s="471"/>
      <c r="FEX186" s="471"/>
      <c r="FEY186" s="471"/>
      <c r="FEZ186" s="471"/>
      <c r="FFA186" s="471"/>
      <c r="FFB186" s="471"/>
      <c r="FFC186" s="471"/>
      <c r="FFD186" s="471"/>
      <c r="FFE186" s="471"/>
      <c r="FFF186" s="471"/>
      <c r="FFG186" s="471"/>
      <c r="FFH186" s="471"/>
      <c r="FFI186" s="471"/>
      <c r="FFJ186" s="471"/>
      <c r="FFK186" s="471"/>
      <c r="FFL186" s="471"/>
      <c r="FFM186" s="471"/>
      <c r="FFN186" s="471"/>
      <c r="FFO186" s="471"/>
      <c r="FFP186" s="471"/>
      <c r="FFQ186" s="471"/>
      <c r="FFR186" s="471"/>
      <c r="FFS186" s="471"/>
      <c r="FFT186" s="471"/>
      <c r="FFU186" s="471"/>
      <c r="FFV186" s="471"/>
      <c r="FFW186" s="471"/>
      <c r="FFX186" s="471"/>
      <c r="FFY186" s="471"/>
      <c r="FFZ186" s="471"/>
      <c r="FGA186" s="471"/>
      <c r="FGB186" s="471"/>
      <c r="FGC186" s="471"/>
      <c r="FGD186" s="471"/>
      <c r="FGE186" s="471"/>
      <c r="FGF186" s="471"/>
      <c r="FGG186" s="471"/>
      <c r="FGH186" s="471"/>
      <c r="FGI186" s="471"/>
      <c r="FGJ186" s="471"/>
      <c r="FGK186" s="471"/>
      <c r="FGL186" s="471"/>
      <c r="FGM186" s="471"/>
      <c r="FGN186" s="471"/>
      <c r="FGO186" s="471"/>
      <c r="FGP186" s="471"/>
      <c r="FGQ186" s="471"/>
      <c r="FGR186" s="471"/>
      <c r="FGS186" s="471"/>
      <c r="FGT186" s="471"/>
      <c r="FGU186" s="471"/>
      <c r="FGV186" s="471"/>
      <c r="FGW186" s="471"/>
      <c r="FGX186" s="471"/>
      <c r="FGY186" s="471"/>
      <c r="FGZ186" s="471"/>
      <c r="FHA186" s="471"/>
      <c r="FHB186" s="471"/>
      <c r="FHC186" s="471"/>
      <c r="FHD186" s="471"/>
      <c r="FHE186" s="471"/>
      <c r="FHF186" s="471"/>
      <c r="FHG186" s="471"/>
      <c r="FHH186" s="471"/>
      <c r="FHI186" s="471"/>
      <c r="FHJ186" s="471"/>
      <c r="FHK186" s="471"/>
      <c r="FHL186" s="471"/>
      <c r="FHM186" s="471"/>
      <c r="FHN186" s="471"/>
      <c r="FHO186" s="471"/>
      <c r="FHP186" s="471"/>
      <c r="FHQ186" s="471"/>
      <c r="FHR186" s="471"/>
      <c r="FHS186" s="471"/>
      <c r="FHT186" s="471"/>
      <c r="FHU186" s="471"/>
      <c r="FHV186" s="471"/>
      <c r="FHW186" s="471"/>
      <c r="FHX186" s="471"/>
      <c r="FHY186" s="471"/>
      <c r="FHZ186" s="471"/>
      <c r="FIA186" s="471"/>
      <c r="FIB186" s="471"/>
      <c r="FIC186" s="471"/>
      <c r="FID186" s="471"/>
      <c r="FIE186" s="471"/>
      <c r="FIF186" s="471"/>
      <c r="FIG186" s="471"/>
      <c r="FIH186" s="471"/>
      <c r="FII186" s="471"/>
      <c r="FIJ186" s="471"/>
      <c r="FIK186" s="471"/>
      <c r="FIL186" s="471"/>
      <c r="FIM186" s="471"/>
      <c r="FIN186" s="471"/>
      <c r="FIO186" s="471"/>
      <c r="FIP186" s="471"/>
      <c r="FIQ186" s="471"/>
      <c r="FIR186" s="471"/>
      <c r="FIS186" s="471"/>
      <c r="FIT186" s="471"/>
      <c r="FIU186" s="471"/>
      <c r="FIV186" s="471"/>
      <c r="FIW186" s="471"/>
      <c r="FIX186" s="471"/>
      <c r="FIY186" s="471"/>
      <c r="FIZ186" s="471"/>
      <c r="FJA186" s="471"/>
      <c r="FJB186" s="471"/>
      <c r="FJC186" s="471"/>
      <c r="FJD186" s="471"/>
      <c r="FJE186" s="471"/>
      <c r="FJF186" s="471"/>
      <c r="FJG186" s="471"/>
      <c r="FJH186" s="471"/>
      <c r="FJI186" s="471"/>
      <c r="FJJ186" s="471"/>
      <c r="FJK186" s="471"/>
      <c r="FJL186" s="471"/>
      <c r="FJM186" s="471"/>
      <c r="FJN186" s="471"/>
      <c r="FJO186" s="471"/>
      <c r="FJP186" s="471"/>
      <c r="FJQ186" s="471"/>
      <c r="FJR186" s="471"/>
      <c r="FJS186" s="471"/>
      <c r="FJT186" s="471"/>
      <c r="FJU186" s="471"/>
      <c r="FJV186" s="471"/>
      <c r="FJW186" s="471"/>
      <c r="FJX186" s="471"/>
      <c r="FJY186" s="471"/>
      <c r="FJZ186" s="471"/>
      <c r="FKA186" s="471"/>
      <c r="FKB186" s="471"/>
      <c r="FKC186" s="471"/>
      <c r="FKD186" s="471"/>
      <c r="FKE186" s="471"/>
      <c r="FKF186" s="471"/>
      <c r="FKG186" s="471"/>
      <c r="FKH186" s="471"/>
      <c r="FKI186" s="471"/>
      <c r="FKJ186" s="471"/>
      <c r="FKK186" s="471"/>
      <c r="FKL186" s="471"/>
      <c r="FKM186" s="471"/>
      <c r="FKN186" s="471"/>
      <c r="FKO186" s="471"/>
      <c r="FKP186" s="471"/>
      <c r="FKQ186" s="471"/>
      <c r="FKR186" s="471"/>
      <c r="FKS186" s="471"/>
      <c r="FKT186" s="471"/>
      <c r="FKU186" s="471"/>
      <c r="FKV186" s="471"/>
      <c r="FKW186" s="471"/>
      <c r="FKX186" s="471"/>
      <c r="FKY186" s="471"/>
      <c r="FKZ186" s="471"/>
      <c r="FLA186" s="471"/>
      <c r="FLB186" s="471"/>
      <c r="FLC186" s="471"/>
      <c r="FLD186" s="471"/>
      <c r="FLE186" s="471"/>
      <c r="FLF186" s="471"/>
      <c r="FLG186" s="471"/>
      <c r="FLH186" s="471"/>
      <c r="FLI186" s="471"/>
      <c r="FLJ186" s="471"/>
      <c r="FLK186" s="471"/>
      <c r="FLL186" s="471"/>
      <c r="FLM186" s="471"/>
      <c r="FLN186" s="471"/>
      <c r="FLO186" s="471"/>
      <c r="FLP186" s="471"/>
      <c r="FLQ186" s="471"/>
      <c r="FLR186" s="471"/>
      <c r="FLS186" s="471"/>
      <c r="FLT186" s="471"/>
      <c r="FLU186" s="471"/>
      <c r="FLV186" s="471"/>
      <c r="FLW186" s="471"/>
      <c r="FLX186" s="471"/>
      <c r="FLY186" s="471"/>
      <c r="FLZ186" s="471"/>
      <c r="FMA186" s="471"/>
      <c r="FMB186" s="471"/>
      <c r="FMC186" s="471"/>
      <c r="FMD186" s="471"/>
      <c r="FME186" s="471"/>
      <c r="FMF186" s="471"/>
      <c r="FMG186" s="471"/>
      <c r="FMH186" s="471"/>
      <c r="FMI186" s="471"/>
      <c r="FMJ186" s="471"/>
      <c r="FMK186" s="471"/>
      <c r="FML186" s="471"/>
      <c r="FMM186" s="471"/>
      <c r="FMN186" s="471"/>
      <c r="FMO186" s="471"/>
      <c r="FMP186" s="471"/>
      <c r="FMQ186" s="471"/>
      <c r="FMR186" s="471"/>
      <c r="FMS186" s="471"/>
      <c r="FMT186" s="471"/>
      <c r="FMU186" s="471"/>
      <c r="FMV186" s="471"/>
      <c r="FMW186" s="471"/>
      <c r="FMX186" s="471"/>
      <c r="FMY186" s="471"/>
      <c r="FMZ186" s="471"/>
      <c r="FNA186" s="471"/>
      <c r="FNB186" s="471"/>
      <c r="FNC186" s="471"/>
      <c r="FND186" s="471"/>
      <c r="FNE186" s="471"/>
      <c r="FNF186" s="471"/>
      <c r="FNG186" s="471"/>
      <c r="FNH186" s="471"/>
      <c r="FNI186" s="471"/>
      <c r="FNJ186" s="471"/>
      <c r="FNK186" s="471"/>
      <c r="FNL186" s="471"/>
      <c r="FNM186" s="471"/>
      <c r="FNN186" s="471"/>
      <c r="FNO186" s="471"/>
      <c r="FNP186" s="471"/>
      <c r="FNQ186" s="471"/>
      <c r="FNR186" s="471"/>
      <c r="FNS186" s="471"/>
      <c r="FNT186" s="471"/>
      <c r="FNU186" s="471"/>
      <c r="FNV186" s="471"/>
      <c r="FNW186" s="471"/>
      <c r="FNX186" s="471"/>
      <c r="FNY186" s="471"/>
      <c r="FNZ186" s="471"/>
      <c r="FOA186" s="471"/>
      <c r="FOB186" s="471"/>
      <c r="FOC186" s="471"/>
      <c r="FOD186" s="471"/>
      <c r="FOE186" s="471"/>
      <c r="FOF186" s="471"/>
      <c r="FOG186" s="471"/>
      <c r="FOH186" s="471"/>
      <c r="FOI186" s="471"/>
      <c r="FOJ186" s="471"/>
      <c r="FOK186" s="471"/>
      <c r="FOL186" s="471"/>
      <c r="FOM186" s="471"/>
      <c r="FON186" s="471"/>
      <c r="FOO186" s="471"/>
      <c r="FOP186" s="471"/>
      <c r="FOQ186" s="471"/>
      <c r="FOR186" s="471"/>
      <c r="FOS186" s="471"/>
      <c r="FOT186" s="471"/>
      <c r="FOU186" s="471"/>
      <c r="FOV186" s="471"/>
      <c r="FOW186" s="471"/>
      <c r="FOX186" s="471"/>
      <c r="FOY186" s="471"/>
      <c r="FOZ186" s="471"/>
      <c r="FPA186" s="471"/>
      <c r="FPB186" s="471"/>
      <c r="FPC186" s="471"/>
      <c r="FPD186" s="471"/>
      <c r="FPE186" s="471"/>
      <c r="FPF186" s="471"/>
      <c r="FPG186" s="471"/>
      <c r="FPH186" s="471"/>
      <c r="FPI186" s="471"/>
      <c r="FPJ186" s="471"/>
      <c r="FPK186" s="471"/>
      <c r="FPL186" s="471"/>
      <c r="FPM186" s="471"/>
      <c r="FPN186" s="471"/>
      <c r="FPO186" s="471"/>
      <c r="FPP186" s="471"/>
      <c r="FPQ186" s="471"/>
      <c r="FPR186" s="471"/>
      <c r="FPS186" s="471"/>
      <c r="FPT186" s="471"/>
      <c r="FPU186" s="471"/>
      <c r="FPV186" s="471"/>
      <c r="FPW186" s="471"/>
      <c r="FPX186" s="471"/>
      <c r="FPY186" s="471"/>
      <c r="FPZ186" s="471"/>
      <c r="FQA186" s="471"/>
      <c r="FQB186" s="471"/>
      <c r="FQC186" s="471"/>
      <c r="FQD186" s="471"/>
      <c r="FQE186" s="471"/>
      <c r="FQF186" s="471"/>
      <c r="FQG186" s="471"/>
      <c r="FQH186" s="471"/>
      <c r="FQI186" s="471"/>
      <c r="FQJ186" s="471"/>
      <c r="FQK186" s="471"/>
      <c r="FQL186" s="471"/>
      <c r="FQM186" s="471"/>
      <c r="FQN186" s="471"/>
      <c r="FQO186" s="471"/>
      <c r="FQP186" s="471"/>
      <c r="FQQ186" s="471"/>
      <c r="FQR186" s="471"/>
      <c r="FQS186" s="471"/>
      <c r="FQT186" s="471"/>
      <c r="FQU186" s="471"/>
      <c r="FQV186" s="471"/>
      <c r="FQW186" s="471"/>
      <c r="FQX186" s="471"/>
      <c r="FQY186" s="471"/>
      <c r="FQZ186" s="471"/>
      <c r="FRA186" s="471"/>
      <c r="FRB186" s="471"/>
      <c r="FRC186" s="471"/>
      <c r="FRD186" s="471"/>
      <c r="FRE186" s="471"/>
      <c r="FRF186" s="471"/>
      <c r="FRG186" s="471"/>
      <c r="FRH186" s="471"/>
      <c r="FRI186" s="471"/>
      <c r="FRJ186" s="471"/>
      <c r="FRK186" s="471"/>
      <c r="FRL186" s="471"/>
      <c r="FRM186" s="471"/>
      <c r="FRN186" s="471"/>
      <c r="FRO186" s="471"/>
      <c r="FRP186" s="471"/>
      <c r="FRQ186" s="471"/>
      <c r="FRR186" s="471"/>
      <c r="FRS186" s="471"/>
      <c r="FRT186" s="471"/>
      <c r="FRU186" s="471"/>
      <c r="FRV186" s="471"/>
      <c r="FRW186" s="471"/>
      <c r="FRX186" s="471"/>
      <c r="FRY186" s="471"/>
      <c r="FRZ186" s="471"/>
      <c r="FSA186" s="471"/>
      <c r="FSB186" s="471"/>
      <c r="FSC186" s="471"/>
      <c r="FSD186" s="471"/>
      <c r="FSE186" s="471"/>
      <c r="FSF186" s="471"/>
      <c r="FSG186" s="471"/>
      <c r="FSH186" s="471"/>
      <c r="FSI186" s="471"/>
      <c r="FSJ186" s="471"/>
      <c r="FSK186" s="471"/>
      <c r="FSL186" s="471"/>
      <c r="FSM186" s="471"/>
      <c r="FSN186" s="471"/>
      <c r="FSO186" s="471"/>
      <c r="FSP186" s="471"/>
      <c r="FSQ186" s="471"/>
      <c r="FSR186" s="471"/>
      <c r="FSS186" s="471"/>
      <c r="FST186" s="471"/>
      <c r="FSU186" s="471"/>
      <c r="FSV186" s="471"/>
      <c r="FSW186" s="471"/>
      <c r="FSX186" s="471"/>
      <c r="FSY186" s="471"/>
      <c r="FSZ186" s="471"/>
      <c r="FTA186" s="471"/>
      <c r="FTB186" s="471"/>
      <c r="FTC186" s="471"/>
      <c r="FTD186" s="471"/>
      <c r="FTE186" s="471"/>
      <c r="FTF186" s="471"/>
      <c r="FTG186" s="471"/>
      <c r="FTH186" s="471"/>
      <c r="FTI186" s="471"/>
      <c r="FTJ186" s="471"/>
      <c r="FTK186" s="471"/>
      <c r="FTL186" s="471"/>
      <c r="FTM186" s="471"/>
      <c r="FTN186" s="471"/>
      <c r="FTO186" s="471"/>
      <c r="FTP186" s="471"/>
      <c r="FTQ186" s="471"/>
      <c r="FTR186" s="471"/>
      <c r="FTS186" s="471"/>
      <c r="FTT186" s="471"/>
      <c r="FTU186" s="471"/>
      <c r="FTV186" s="471"/>
      <c r="FTW186" s="471"/>
      <c r="FTX186" s="471"/>
      <c r="FTY186" s="471"/>
      <c r="FTZ186" s="471"/>
      <c r="FUA186" s="471"/>
      <c r="FUB186" s="471"/>
      <c r="FUC186" s="471"/>
      <c r="FUD186" s="471"/>
      <c r="FUE186" s="471"/>
      <c r="FUF186" s="471"/>
      <c r="FUG186" s="471"/>
      <c r="FUH186" s="471"/>
      <c r="FUI186" s="471"/>
      <c r="FUJ186" s="471"/>
      <c r="FUK186" s="471"/>
      <c r="FUL186" s="471"/>
      <c r="FUM186" s="471"/>
      <c r="FUN186" s="471"/>
      <c r="FUO186" s="471"/>
      <c r="FUP186" s="471"/>
      <c r="FUQ186" s="471"/>
      <c r="FUR186" s="471"/>
      <c r="FUS186" s="471"/>
      <c r="FUT186" s="471"/>
      <c r="FUU186" s="471"/>
      <c r="FUV186" s="471"/>
      <c r="FUW186" s="471"/>
      <c r="FUX186" s="471"/>
      <c r="FUY186" s="471"/>
      <c r="FUZ186" s="471"/>
      <c r="FVA186" s="471"/>
      <c r="FVB186" s="471"/>
      <c r="FVC186" s="471"/>
      <c r="FVD186" s="471"/>
      <c r="FVE186" s="471"/>
      <c r="FVF186" s="471"/>
      <c r="FVG186" s="471"/>
      <c r="FVH186" s="471"/>
      <c r="FVI186" s="471"/>
      <c r="FVJ186" s="471"/>
      <c r="FVK186" s="471"/>
      <c r="FVL186" s="471"/>
      <c r="FVM186" s="471"/>
      <c r="FVN186" s="471"/>
      <c r="FVO186" s="471"/>
      <c r="FVP186" s="471"/>
      <c r="FVQ186" s="471"/>
      <c r="FVR186" s="471"/>
      <c r="FVS186" s="471"/>
      <c r="FVT186" s="471"/>
      <c r="FVU186" s="471"/>
      <c r="FVV186" s="471"/>
      <c r="FVW186" s="471"/>
      <c r="FVX186" s="471"/>
      <c r="FVY186" s="471"/>
      <c r="FVZ186" s="471"/>
      <c r="FWA186" s="471"/>
      <c r="FWB186" s="471"/>
      <c r="FWC186" s="471"/>
      <c r="FWD186" s="471"/>
      <c r="FWE186" s="471"/>
      <c r="FWF186" s="471"/>
      <c r="FWG186" s="471"/>
      <c r="FWH186" s="471"/>
      <c r="FWI186" s="471"/>
      <c r="FWJ186" s="471"/>
      <c r="FWK186" s="471"/>
      <c r="FWL186" s="471"/>
      <c r="FWM186" s="471"/>
      <c r="FWN186" s="471"/>
      <c r="FWO186" s="471"/>
      <c r="FWP186" s="471"/>
      <c r="FWQ186" s="471"/>
      <c r="FWR186" s="471"/>
      <c r="FWS186" s="471"/>
      <c r="FWT186" s="471"/>
      <c r="FWU186" s="471"/>
      <c r="FWV186" s="471"/>
      <c r="FWW186" s="471"/>
      <c r="FWX186" s="471"/>
      <c r="FWY186" s="471"/>
      <c r="FWZ186" s="471"/>
      <c r="FXA186" s="471"/>
      <c r="FXB186" s="471"/>
      <c r="FXC186" s="471"/>
      <c r="FXD186" s="471"/>
      <c r="FXE186" s="471"/>
      <c r="FXF186" s="471"/>
      <c r="FXG186" s="471"/>
      <c r="FXH186" s="471"/>
      <c r="FXI186" s="471"/>
      <c r="FXJ186" s="471"/>
      <c r="FXK186" s="471"/>
      <c r="FXL186" s="471"/>
      <c r="FXM186" s="471"/>
      <c r="FXN186" s="471"/>
      <c r="FXO186" s="471"/>
      <c r="FXP186" s="471"/>
      <c r="FXQ186" s="471"/>
      <c r="FXR186" s="471"/>
      <c r="FXS186" s="471"/>
      <c r="FXT186" s="471"/>
      <c r="FXU186" s="471"/>
      <c r="FXV186" s="471"/>
      <c r="FXW186" s="471"/>
      <c r="FXX186" s="471"/>
      <c r="FXY186" s="471"/>
      <c r="FXZ186" s="471"/>
      <c r="FYA186" s="471"/>
      <c r="FYB186" s="471"/>
      <c r="FYC186" s="471"/>
      <c r="FYD186" s="471"/>
      <c r="FYE186" s="471"/>
      <c r="FYF186" s="471"/>
      <c r="FYG186" s="471"/>
      <c r="FYH186" s="471"/>
      <c r="FYI186" s="471"/>
      <c r="FYJ186" s="471"/>
      <c r="FYK186" s="471"/>
      <c r="FYL186" s="471"/>
      <c r="FYM186" s="471"/>
      <c r="FYN186" s="471"/>
      <c r="FYO186" s="471"/>
      <c r="FYP186" s="471"/>
      <c r="FYQ186" s="471"/>
      <c r="FYR186" s="471"/>
      <c r="FYS186" s="471"/>
      <c r="FYT186" s="471"/>
      <c r="FYU186" s="471"/>
      <c r="FYV186" s="471"/>
      <c r="FYW186" s="471"/>
      <c r="FYX186" s="471"/>
      <c r="FYY186" s="471"/>
      <c r="FYZ186" s="471"/>
      <c r="FZA186" s="471"/>
      <c r="FZB186" s="471"/>
      <c r="FZC186" s="471"/>
      <c r="FZD186" s="471"/>
      <c r="FZE186" s="471"/>
      <c r="FZF186" s="471"/>
      <c r="FZG186" s="471"/>
      <c r="FZH186" s="471"/>
      <c r="FZI186" s="471"/>
      <c r="FZJ186" s="471"/>
      <c r="FZK186" s="471"/>
      <c r="FZL186" s="471"/>
      <c r="FZM186" s="471"/>
      <c r="FZN186" s="471"/>
      <c r="FZO186" s="471"/>
      <c r="FZP186" s="471"/>
      <c r="FZQ186" s="471"/>
      <c r="FZR186" s="471"/>
      <c r="FZS186" s="471"/>
      <c r="FZT186" s="471"/>
      <c r="FZU186" s="471"/>
      <c r="FZV186" s="471"/>
      <c r="FZW186" s="471"/>
      <c r="FZX186" s="471"/>
      <c r="FZY186" s="471"/>
      <c r="FZZ186" s="471"/>
      <c r="GAA186" s="471"/>
      <c r="GAB186" s="471"/>
      <c r="GAC186" s="471"/>
      <c r="GAD186" s="471"/>
      <c r="GAE186" s="471"/>
      <c r="GAF186" s="471"/>
      <c r="GAG186" s="471"/>
      <c r="GAH186" s="471"/>
      <c r="GAI186" s="471"/>
      <c r="GAJ186" s="471"/>
      <c r="GAK186" s="471"/>
      <c r="GAL186" s="471"/>
      <c r="GAM186" s="471"/>
      <c r="GAN186" s="471"/>
      <c r="GAO186" s="471"/>
      <c r="GAP186" s="471"/>
      <c r="GAQ186" s="471"/>
      <c r="GAR186" s="471"/>
      <c r="GAS186" s="471"/>
      <c r="GAT186" s="471"/>
      <c r="GAU186" s="471"/>
      <c r="GAV186" s="471"/>
      <c r="GAW186" s="471"/>
      <c r="GAX186" s="471"/>
      <c r="GAY186" s="471"/>
      <c r="GAZ186" s="471"/>
      <c r="GBA186" s="471"/>
      <c r="GBB186" s="471"/>
      <c r="GBC186" s="471"/>
      <c r="GBD186" s="471"/>
      <c r="GBE186" s="471"/>
      <c r="GBF186" s="471"/>
      <c r="GBG186" s="471"/>
      <c r="GBH186" s="471"/>
      <c r="GBI186" s="471"/>
      <c r="GBJ186" s="471"/>
      <c r="GBK186" s="471"/>
      <c r="GBL186" s="471"/>
      <c r="GBM186" s="471"/>
      <c r="GBN186" s="471"/>
      <c r="GBO186" s="471"/>
      <c r="GBP186" s="471"/>
      <c r="GBQ186" s="471"/>
      <c r="GBR186" s="471"/>
      <c r="GBS186" s="471"/>
      <c r="GBT186" s="471"/>
      <c r="GBU186" s="471"/>
      <c r="GBV186" s="471"/>
      <c r="GBW186" s="471"/>
      <c r="GBX186" s="471"/>
      <c r="GBY186" s="471"/>
      <c r="GBZ186" s="471"/>
      <c r="GCA186" s="471"/>
      <c r="GCB186" s="471"/>
      <c r="GCC186" s="471"/>
      <c r="GCD186" s="471"/>
      <c r="GCE186" s="471"/>
      <c r="GCF186" s="471"/>
      <c r="GCG186" s="471"/>
      <c r="GCH186" s="471"/>
      <c r="GCI186" s="471"/>
      <c r="GCJ186" s="471"/>
      <c r="GCK186" s="471"/>
      <c r="GCL186" s="471"/>
      <c r="GCM186" s="471"/>
      <c r="GCN186" s="471"/>
      <c r="GCO186" s="471"/>
      <c r="GCP186" s="471"/>
      <c r="GCQ186" s="471"/>
      <c r="GCR186" s="471"/>
      <c r="GCS186" s="471"/>
      <c r="GCT186" s="471"/>
      <c r="GCU186" s="471"/>
      <c r="GCV186" s="471"/>
      <c r="GCW186" s="471"/>
      <c r="GCX186" s="471"/>
      <c r="GCY186" s="471"/>
      <c r="GCZ186" s="471"/>
      <c r="GDA186" s="471"/>
      <c r="GDB186" s="471"/>
      <c r="GDC186" s="471"/>
      <c r="GDD186" s="471"/>
      <c r="GDE186" s="471"/>
      <c r="GDF186" s="471"/>
      <c r="GDG186" s="471"/>
      <c r="GDH186" s="471"/>
      <c r="GDI186" s="471"/>
      <c r="GDJ186" s="471"/>
      <c r="GDK186" s="471"/>
      <c r="GDL186" s="471"/>
      <c r="GDM186" s="471"/>
      <c r="GDN186" s="471"/>
      <c r="GDO186" s="471"/>
      <c r="GDP186" s="471"/>
      <c r="GDQ186" s="471"/>
      <c r="GDR186" s="471"/>
      <c r="GDS186" s="471"/>
      <c r="GDT186" s="471"/>
      <c r="GDU186" s="471"/>
      <c r="GDV186" s="471"/>
      <c r="GDW186" s="471"/>
      <c r="GDX186" s="471"/>
      <c r="GDY186" s="471"/>
      <c r="GDZ186" s="471"/>
      <c r="GEA186" s="471"/>
      <c r="GEB186" s="471"/>
      <c r="GEC186" s="471"/>
      <c r="GED186" s="471"/>
      <c r="GEE186" s="471"/>
      <c r="GEF186" s="471"/>
      <c r="GEG186" s="471"/>
      <c r="GEH186" s="471"/>
      <c r="GEI186" s="471"/>
      <c r="GEJ186" s="471"/>
      <c r="GEK186" s="471"/>
      <c r="GEL186" s="471"/>
      <c r="GEM186" s="471"/>
      <c r="GEN186" s="471"/>
      <c r="GEO186" s="471"/>
      <c r="GEP186" s="471"/>
      <c r="GEQ186" s="471"/>
      <c r="GER186" s="471"/>
      <c r="GES186" s="471"/>
      <c r="GET186" s="471"/>
      <c r="GEU186" s="471"/>
      <c r="GEV186" s="471"/>
      <c r="GEW186" s="471"/>
      <c r="GEX186" s="471"/>
      <c r="GEY186" s="471"/>
      <c r="GEZ186" s="471"/>
      <c r="GFA186" s="471"/>
      <c r="GFB186" s="471"/>
      <c r="GFC186" s="471"/>
      <c r="GFD186" s="471"/>
      <c r="GFE186" s="471"/>
      <c r="GFF186" s="471"/>
      <c r="GFG186" s="471"/>
      <c r="GFH186" s="471"/>
      <c r="GFI186" s="471"/>
      <c r="GFJ186" s="471"/>
      <c r="GFK186" s="471"/>
      <c r="GFL186" s="471"/>
      <c r="GFM186" s="471"/>
      <c r="GFN186" s="471"/>
      <c r="GFO186" s="471"/>
      <c r="GFP186" s="471"/>
      <c r="GFQ186" s="471"/>
      <c r="GFR186" s="471"/>
      <c r="GFS186" s="471"/>
      <c r="GFT186" s="471"/>
      <c r="GFU186" s="471"/>
      <c r="GFV186" s="471"/>
      <c r="GFW186" s="471"/>
      <c r="GFX186" s="471"/>
      <c r="GFY186" s="471"/>
      <c r="GFZ186" s="471"/>
      <c r="GGA186" s="471"/>
      <c r="GGB186" s="471"/>
      <c r="GGC186" s="471"/>
      <c r="GGD186" s="471"/>
      <c r="GGE186" s="471"/>
      <c r="GGF186" s="471"/>
      <c r="GGG186" s="471"/>
      <c r="GGH186" s="471"/>
      <c r="GGI186" s="471"/>
      <c r="GGJ186" s="471"/>
      <c r="GGK186" s="471"/>
      <c r="GGL186" s="471"/>
      <c r="GGM186" s="471"/>
      <c r="GGN186" s="471"/>
      <c r="GGO186" s="471"/>
      <c r="GGP186" s="471"/>
      <c r="GGQ186" s="471"/>
      <c r="GGR186" s="471"/>
      <c r="GGS186" s="471"/>
      <c r="GGT186" s="471"/>
      <c r="GGU186" s="471"/>
      <c r="GGV186" s="471"/>
      <c r="GGW186" s="471"/>
      <c r="GGX186" s="471"/>
      <c r="GGY186" s="471"/>
      <c r="GGZ186" s="471"/>
      <c r="GHA186" s="471"/>
      <c r="GHB186" s="471"/>
      <c r="GHC186" s="471"/>
      <c r="GHD186" s="471"/>
      <c r="GHE186" s="471"/>
      <c r="GHF186" s="471"/>
      <c r="GHG186" s="471"/>
      <c r="GHH186" s="471"/>
      <c r="GHI186" s="471"/>
      <c r="GHJ186" s="471"/>
      <c r="GHK186" s="471"/>
      <c r="GHL186" s="471"/>
      <c r="GHM186" s="471"/>
      <c r="GHN186" s="471"/>
      <c r="GHO186" s="471"/>
      <c r="GHP186" s="471"/>
      <c r="GHQ186" s="471"/>
      <c r="GHR186" s="471"/>
      <c r="GHS186" s="471"/>
      <c r="GHT186" s="471"/>
      <c r="GHU186" s="471"/>
      <c r="GHV186" s="471"/>
      <c r="GHW186" s="471"/>
      <c r="GHX186" s="471"/>
      <c r="GHY186" s="471"/>
      <c r="GHZ186" s="471"/>
      <c r="GIA186" s="471"/>
      <c r="GIB186" s="471"/>
      <c r="GIC186" s="471"/>
      <c r="GID186" s="471"/>
      <c r="GIE186" s="471"/>
      <c r="GIF186" s="471"/>
      <c r="GIG186" s="471"/>
      <c r="GIH186" s="471"/>
      <c r="GII186" s="471"/>
      <c r="GIJ186" s="471"/>
      <c r="GIK186" s="471"/>
      <c r="GIL186" s="471"/>
      <c r="GIM186" s="471"/>
      <c r="GIN186" s="471"/>
      <c r="GIO186" s="471"/>
      <c r="GIP186" s="471"/>
      <c r="GIQ186" s="471"/>
      <c r="GIR186" s="471"/>
      <c r="GIS186" s="471"/>
      <c r="GIT186" s="471"/>
      <c r="GIU186" s="471"/>
      <c r="GIV186" s="471"/>
      <c r="GIW186" s="471"/>
      <c r="GIX186" s="471"/>
      <c r="GIY186" s="471"/>
      <c r="GIZ186" s="471"/>
      <c r="GJA186" s="471"/>
      <c r="GJB186" s="471"/>
      <c r="GJC186" s="471"/>
      <c r="GJD186" s="471"/>
      <c r="GJE186" s="471"/>
      <c r="GJF186" s="471"/>
      <c r="GJG186" s="471"/>
      <c r="GJH186" s="471"/>
      <c r="GJI186" s="471"/>
      <c r="GJJ186" s="471"/>
      <c r="GJK186" s="471"/>
      <c r="GJL186" s="471"/>
      <c r="GJM186" s="471"/>
      <c r="GJN186" s="471"/>
      <c r="GJO186" s="471"/>
      <c r="GJP186" s="471"/>
      <c r="GJQ186" s="471"/>
      <c r="GJR186" s="471"/>
      <c r="GJS186" s="471"/>
      <c r="GJT186" s="471"/>
      <c r="GJU186" s="471"/>
      <c r="GJV186" s="471"/>
      <c r="GJW186" s="471"/>
      <c r="GJX186" s="471"/>
      <c r="GJY186" s="471"/>
      <c r="GJZ186" s="471"/>
      <c r="GKA186" s="471"/>
      <c r="GKB186" s="471"/>
      <c r="GKC186" s="471"/>
      <c r="GKD186" s="471"/>
      <c r="GKE186" s="471"/>
      <c r="GKF186" s="471"/>
      <c r="GKG186" s="471"/>
      <c r="GKH186" s="471"/>
      <c r="GKI186" s="471"/>
      <c r="GKJ186" s="471"/>
      <c r="GKK186" s="471"/>
      <c r="GKL186" s="471"/>
      <c r="GKM186" s="471"/>
      <c r="GKN186" s="471"/>
      <c r="GKO186" s="471"/>
      <c r="GKP186" s="471"/>
      <c r="GKQ186" s="471"/>
      <c r="GKR186" s="471"/>
      <c r="GKS186" s="471"/>
      <c r="GKT186" s="471"/>
      <c r="GKU186" s="471"/>
      <c r="GKV186" s="471"/>
      <c r="GKW186" s="471"/>
      <c r="GKX186" s="471"/>
      <c r="GKY186" s="471"/>
      <c r="GKZ186" s="471"/>
      <c r="GLA186" s="471"/>
      <c r="GLB186" s="471"/>
      <c r="GLC186" s="471"/>
      <c r="GLD186" s="471"/>
      <c r="GLE186" s="471"/>
      <c r="GLF186" s="471"/>
      <c r="GLG186" s="471"/>
      <c r="GLH186" s="471"/>
      <c r="GLI186" s="471"/>
      <c r="GLJ186" s="471"/>
      <c r="GLK186" s="471"/>
      <c r="GLL186" s="471"/>
      <c r="GLM186" s="471"/>
      <c r="GLN186" s="471"/>
      <c r="GLO186" s="471"/>
      <c r="GLP186" s="471"/>
      <c r="GLQ186" s="471"/>
      <c r="GLR186" s="471"/>
      <c r="GLS186" s="471"/>
      <c r="GLT186" s="471"/>
      <c r="GLU186" s="471"/>
      <c r="GLV186" s="471"/>
      <c r="GLW186" s="471"/>
      <c r="GLX186" s="471"/>
      <c r="GLY186" s="471"/>
      <c r="GLZ186" s="471"/>
      <c r="GMA186" s="471"/>
      <c r="GMB186" s="471"/>
      <c r="GMC186" s="471"/>
      <c r="GMD186" s="471"/>
      <c r="GME186" s="471"/>
      <c r="GMF186" s="471"/>
      <c r="GMG186" s="471"/>
      <c r="GMH186" s="471"/>
      <c r="GMI186" s="471"/>
      <c r="GMJ186" s="471"/>
      <c r="GMK186" s="471"/>
      <c r="GML186" s="471"/>
      <c r="GMM186" s="471"/>
      <c r="GMN186" s="471"/>
      <c r="GMO186" s="471"/>
      <c r="GMP186" s="471"/>
      <c r="GMQ186" s="471"/>
      <c r="GMR186" s="471"/>
      <c r="GMS186" s="471"/>
      <c r="GMT186" s="471"/>
      <c r="GMU186" s="471"/>
      <c r="GMV186" s="471"/>
      <c r="GMW186" s="471"/>
      <c r="GMX186" s="471"/>
      <c r="GMY186" s="471"/>
      <c r="GMZ186" s="471"/>
      <c r="GNA186" s="471"/>
      <c r="GNB186" s="471"/>
      <c r="GNC186" s="471"/>
      <c r="GND186" s="471"/>
      <c r="GNE186" s="471"/>
      <c r="GNF186" s="471"/>
      <c r="GNG186" s="471"/>
      <c r="GNH186" s="471"/>
      <c r="GNI186" s="471"/>
      <c r="GNJ186" s="471"/>
      <c r="GNK186" s="471"/>
      <c r="GNL186" s="471"/>
      <c r="GNM186" s="471"/>
      <c r="GNN186" s="471"/>
      <c r="GNO186" s="471"/>
      <c r="GNP186" s="471"/>
      <c r="GNQ186" s="471"/>
      <c r="GNR186" s="471"/>
      <c r="GNS186" s="471"/>
      <c r="GNT186" s="471"/>
      <c r="GNU186" s="471"/>
      <c r="GNV186" s="471"/>
      <c r="GNW186" s="471"/>
      <c r="GNX186" s="471"/>
      <c r="GNY186" s="471"/>
      <c r="GNZ186" s="471"/>
      <c r="GOA186" s="471"/>
      <c r="GOB186" s="471"/>
      <c r="GOC186" s="471"/>
      <c r="GOD186" s="471"/>
      <c r="GOE186" s="471"/>
      <c r="GOF186" s="471"/>
      <c r="GOG186" s="471"/>
      <c r="GOH186" s="471"/>
      <c r="GOI186" s="471"/>
      <c r="GOJ186" s="471"/>
      <c r="GOK186" s="471"/>
      <c r="GOL186" s="471"/>
      <c r="GOM186" s="471"/>
      <c r="GON186" s="471"/>
      <c r="GOO186" s="471"/>
      <c r="GOP186" s="471"/>
      <c r="GOQ186" s="471"/>
      <c r="GOR186" s="471"/>
      <c r="GOS186" s="471"/>
      <c r="GOT186" s="471"/>
      <c r="GOU186" s="471"/>
      <c r="GOV186" s="471"/>
      <c r="GOW186" s="471"/>
      <c r="GOX186" s="471"/>
      <c r="GOY186" s="471"/>
      <c r="GOZ186" s="471"/>
      <c r="GPA186" s="471"/>
      <c r="GPB186" s="471"/>
      <c r="GPC186" s="471"/>
      <c r="GPD186" s="471"/>
      <c r="GPE186" s="471"/>
      <c r="GPF186" s="471"/>
      <c r="GPG186" s="471"/>
      <c r="GPH186" s="471"/>
      <c r="GPI186" s="471"/>
      <c r="GPJ186" s="471"/>
      <c r="GPK186" s="471"/>
      <c r="GPL186" s="471"/>
      <c r="GPM186" s="471"/>
      <c r="GPN186" s="471"/>
      <c r="GPO186" s="471"/>
      <c r="GPP186" s="471"/>
      <c r="GPQ186" s="471"/>
      <c r="GPR186" s="471"/>
      <c r="GPS186" s="471"/>
      <c r="GPT186" s="471"/>
      <c r="GPU186" s="471"/>
      <c r="GPV186" s="471"/>
      <c r="GPW186" s="471"/>
      <c r="GPX186" s="471"/>
      <c r="GPY186" s="471"/>
      <c r="GPZ186" s="471"/>
      <c r="GQA186" s="471"/>
      <c r="GQB186" s="471"/>
      <c r="GQC186" s="471"/>
      <c r="GQD186" s="471"/>
      <c r="GQE186" s="471"/>
      <c r="GQF186" s="471"/>
      <c r="GQG186" s="471"/>
      <c r="GQH186" s="471"/>
      <c r="GQI186" s="471"/>
      <c r="GQJ186" s="471"/>
      <c r="GQK186" s="471"/>
      <c r="GQL186" s="471"/>
      <c r="GQM186" s="471"/>
      <c r="GQN186" s="471"/>
      <c r="GQO186" s="471"/>
      <c r="GQP186" s="471"/>
      <c r="GQQ186" s="471"/>
      <c r="GQR186" s="471"/>
      <c r="GQS186" s="471"/>
      <c r="GQT186" s="471"/>
      <c r="GQU186" s="471"/>
      <c r="GQV186" s="471"/>
      <c r="GQW186" s="471"/>
      <c r="GQX186" s="471"/>
      <c r="GQY186" s="471"/>
      <c r="GQZ186" s="471"/>
      <c r="GRA186" s="471"/>
      <c r="GRB186" s="471"/>
      <c r="GRC186" s="471"/>
      <c r="GRD186" s="471"/>
      <c r="GRE186" s="471"/>
      <c r="GRF186" s="471"/>
      <c r="GRG186" s="471"/>
      <c r="GRH186" s="471"/>
      <c r="GRI186" s="471"/>
      <c r="GRJ186" s="471"/>
      <c r="GRK186" s="471"/>
      <c r="GRL186" s="471"/>
      <c r="GRM186" s="471"/>
      <c r="GRN186" s="471"/>
      <c r="GRO186" s="471"/>
      <c r="GRP186" s="471"/>
      <c r="GRQ186" s="471"/>
      <c r="GRR186" s="471"/>
      <c r="GRS186" s="471"/>
      <c r="GRT186" s="471"/>
      <c r="GRU186" s="471"/>
      <c r="GRV186" s="471"/>
      <c r="GRW186" s="471"/>
      <c r="GRX186" s="471"/>
      <c r="GRY186" s="471"/>
      <c r="GRZ186" s="471"/>
      <c r="GSA186" s="471"/>
      <c r="GSB186" s="471"/>
      <c r="GSC186" s="471"/>
      <c r="GSD186" s="471"/>
      <c r="GSE186" s="471"/>
      <c r="GSF186" s="471"/>
      <c r="GSG186" s="471"/>
      <c r="GSH186" s="471"/>
      <c r="GSI186" s="471"/>
      <c r="GSJ186" s="471"/>
      <c r="GSK186" s="471"/>
      <c r="GSL186" s="471"/>
      <c r="GSM186" s="471"/>
      <c r="GSN186" s="471"/>
      <c r="GSO186" s="471"/>
      <c r="GSP186" s="471"/>
      <c r="GSQ186" s="471"/>
      <c r="GSR186" s="471"/>
      <c r="GSS186" s="471"/>
      <c r="GST186" s="471"/>
      <c r="GSU186" s="471"/>
      <c r="GSV186" s="471"/>
      <c r="GSW186" s="471"/>
      <c r="GSX186" s="471"/>
      <c r="GSY186" s="471"/>
      <c r="GSZ186" s="471"/>
      <c r="GTA186" s="471"/>
      <c r="GTB186" s="471"/>
      <c r="GTC186" s="471"/>
      <c r="GTD186" s="471"/>
      <c r="GTE186" s="471"/>
      <c r="GTF186" s="471"/>
      <c r="GTG186" s="471"/>
      <c r="GTH186" s="471"/>
      <c r="GTI186" s="471"/>
      <c r="GTJ186" s="471"/>
      <c r="GTK186" s="471"/>
      <c r="GTL186" s="471"/>
      <c r="GTM186" s="471"/>
      <c r="GTN186" s="471"/>
      <c r="GTO186" s="471"/>
      <c r="GTP186" s="471"/>
      <c r="GTQ186" s="471"/>
      <c r="GTR186" s="471"/>
      <c r="GTS186" s="471"/>
      <c r="GTT186" s="471"/>
      <c r="GTU186" s="471"/>
      <c r="GTV186" s="471"/>
      <c r="GTW186" s="471"/>
      <c r="GTX186" s="471"/>
      <c r="GTY186" s="471"/>
      <c r="GTZ186" s="471"/>
      <c r="GUA186" s="471"/>
      <c r="GUB186" s="471"/>
      <c r="GUC186" s="471"/>
      <c r="GUD186" s="471"/>
      <c r="GUE186" s="471"/>
      <c r="GUF186" s="471"/>
      <c r="GUG186" s="471"/>
      <c r="GUH186" s="471"/>
      <c r="GUI186" s="471"/>
      <c r="GUJ186" s="471"/>
      <c r="GUK186" s="471"/>
      <c r="GUL186" s="471"/>
      <c r="GUM186" s="471"/>
      <c r="GUN186" s="471"/>
      <c r="GUO186" s="471"/>
      <c r="GUP186" s="471"/>
      <c r="GUQ186" s="471"/>
      <c r="GUR186" s="471"/>
      <c r="GUS186" s="471"/>
      <c r="GUT186" s="471"/>
      <c r="GUU186" s="471"/>
      <c r="GUV186" s="471"/>
      <c r="GUW186" s="471"/>
      <c r="GUX186" s="471"/>
      <c r="GUY186" s="471"/>
      <c r="GUZ186" s="471"/>
      <c r="GVA186" s="471"/>
      <c r="GVB186" s="471"/>
      <c r="GVC186" s="471"/>
      <c r="GVD186" s="471"/>
      <c r="GVE186" s="471"/>
      <c r="GVF186" s="471"/>
      <c r="GVG186" s="471"/>
      <c r="GVH186" s="471"/>
      <c r="GVI186" s="471"/>
      <c r="GVJ186" s="471"/>
      <c r="GVK186" s="471"/>
      <c r="GVL186" s="471"/>
      <c r="GVM186" s="471"/>
      <c r="GVN186" s="471"/>
      <c r="GVO186" s="471"/>
      <c r="GVP186" s="471"/>
      <c r="GVQ186" s="471"/>
      <c r="GVR186" s="471"/>
      <c r="GVS186" s="471"/>
      <c r="GVT186" s="471"/>
      <c r="GVU186" s="471"/>
      <c r="GVV186" s="471"/>
      <c r="GVW186" s="471"/>
      <c r="GVX186" s="471"/>
      <c r="GVY186" s="471"/>
      <c r="GVZ186" s="471"/>
      <c r="GWA186" s="471"/>
      <c r="GWB186" s="471"/>
      <c r="GWC186" s="471"/>
      <c r="GWD186" s="471"/>
      <c r="GWE186" s="471"/>
      <c r="GWF186" s="471"/>
      <c r="GWG186" s="471"/>
      <c r="GWH186" s="471"/>
      <c r="GWI186" s="471"/>
      <c r="GWJ186" s="471"/>
      <c r="GWK186" s="471"/>
      <c r="GWL186" s="471"/>
      <c r="GWM186" s="471"/>
      <c r="GWN186" s="471"/>
      <c r="GWO186" s="471"/>
      <c r="GWP186" s="471"/>
      <c r="GWQ186" s="471"/>
      <c r="GWR186" s="471"/>
      <c r="GWS186" s="471"/>
      <c r="GWT186" s="471"/>
      <c r="GWU186" s="471"/>
      <c r="GWV186" s="471"/>
      <c r="GWW186" s="471"/>
      <c r="GWX186" s="471"/>
      <c r="GWY186" s="471"/>
      <c r="GWZ186" s="471"/>
      <c r="GXA186" s="471"/>
      <c r="GXB186" s="471"/>
      <c r="GXC186" s="471"/>
      <c r="GXD186" s="471"/>
      <c r="GXE186" s="471"/>
      <c r="GXF186" s="471"/>
      <c r="GXG186" s="471"/>
      <c r="GXH186" s="471"/>
      <c r="GXI186" s="471"/>
      <c r="GXJ186" s="471"/>
      <c r="GXK186" s="471"/>
      <c r="GXL186" s="471"/>
      <c r="GXM186" s="471"/>
      <c r="GXN186" s="471"/>
      <c r="GXO186" s="471"/>
      <c r="GXP186" s="471"/>
      <c r="GXQ186" s="471"/>
      <c r="GXR186" s="471"/>
      <c r="GXS186" s="471"/>
      <c r="GXT186" s="471"/>
      <c r="GXU186" s="471"/>
      <c r="GXV186" s="471"/>
      <c r="GXW186" s="471"/>
      <c r="GXX186" s="471"/>
      <c r="GXY186" s="471"/>
      <c r="GXZ186" s="471"/>
      <c r="GYA186" s="471"/>
      <c r="GYB186" s="471"/>
      <c r="GYC186" s="471"/>
      <c r="GYD186" s="471"/>
      <c r="GYE186" s="471"/>
      <c r="GYF186" s="471"/>
      <c r="GYG186" s="471"/>
      <c r="GYH186" s="471"/>
      <c r="GYI186" s="471"/>
      <c r="GYJ186" s="471"/>
      <c r="GYK186" s="471"/>
      <c r="GYL186" s="471"/>
      <c r="GYM186" s="471"/>
      <c r="GYN186" s="471"/>
      <c r="GYO186" s="471"/>
      <c r="GYP186" s="471"/>
      <c r="GYQ186" s="471"/>
      <c r="GYR186" s="471"/>
      <c r="GYS186" s="471"/>
      <c r="GYT186" s="471"/>
      <c r="GYU186" s="471"/>
      <c r="GYV186" s="471"/>
      <c r="GYW186" s="471"/>
      <c r="GYX186" s="471"/>
      <c r="GYY186" s="471"/>
      <c r="GYZ186" s="471"/>
      <c r="GZA186" s="471"/>
      <c r="GZB186" s="471"/>
      <c r="GZC186" s="471"/>
      <c r="GZD186" s="471"/>
      <c r="GZE186" s="471"/>
      <c r="GZF186" s="471"/>
      <c r="GZG186" s="471"/>
      <c r="GZH186" s="471"/>
      <c r="GZI186" s="471"/>
      <c r="GZJ186" s="471"/>
      <c r="GZK186" s="471"/>
      <c r="GZL186" s="471"/>
      <c r="GZM186" s="471"/>
      <c r="GZN186" s="471"/>
      <c r="GZO186" s="471"/>
      <c r="GZP186" s="471"/>
      <c r="GZQ186" s="471"/>
      <c r="GZR186" s="471"/>
      <c r="GZS186" s="471"/>
      <c r="GZT186" s="471"/>
      <c r="GZU186" s="471"/>
      <c r="GZV186" s="471"/>
      <c r="GZW186" s="471"/>
      <c r="GZX186" s="471"/>
      <c r="GZY186" s="471"/>
      <c r="GZZ186" s="471"/>
      <c r="HAA186" s="471"/>
      <c r="HAB186" s="471"/>
      <c r="HAC186" s="471"/>
      <c r="HAD186" s="471"/>
      <c r="HAE186" s="471"/>
      <c r="HAF186" s="471"/>
      <c r="HAG186" s="471"/>
      <c r="HAH186" s="471"/>
      <c r="HAI186" s="471"/>
      <c r="HAJ186" s="471"/>
      <c r="HAK186" s="471"/>
      <c r="HAL186" s="471"/>
      <c r="HAM186" s="471"/>
      <c r="HAN186" s="471"/>
      <c r="HAO186" s="471"/>
      <c r="HAP186" s="471"/>
      <c r="HAQ186" s="471"/>
      <c r="HAR186" s="471"/>
      <c r="HAS186" s="471"/>
      <c r="HAT186" s="471"/>
      <c r="HAU186" s="471"/>
      <c r="HAV186" s="471"/>
      <c r="HAW186" s="471"/>
      <c r="HAX186" s="471"/>
      <c r="HAY186" s="471"/>
      <c r="HAZ186" s="471"/>
      <c r="HBA186" s="471"/>
      <c r="HBB186" s="471"/>
      <c r="HBC186" s="471"/>
      <c r="HBD186" s="471"/>
      <c r="HBE186" s="471"/>
      <c r="HBF186" s="471"/>
      <c r="HBG186" s="471"/>
      <c r="HBH186" s="471"/>
      <c r="HBI186" s="471"/>
      <c r="HBJ186" s="471"/>
      <c r="HBK186" s="471"/>
      <c r="HBL186" s="471"/>
      <c r="HBM186" s="471"/>
      <c r="HBN186" s="471"/>
      <c r="HBO186" s="471"/>
      <c r="HBP186" s="471"/>
      <c r="HBQ186" s="471"/>
      <c r="HBR186" s="471"/>
      <c r="HBS186" s="471"/>
      <c r="HBT186" s="471"/>
      <c r="HBU186" s="471"/>
      <c r="HBV186" s="471"/>
      <c r="HBW186" s="471"/>
      <c r="HBX186" s="471"/>
      <c r="HBY186" s="471"/>
      <c r="HBZ186" s="471"/>
      <c r="HCA186" s="471"/>
      <c r="HCB186" s="471"/>
      <c r="HCC186" s="471"/>
      <c r="HCD186" s="471"/>
      <c r="HCE186" s="471"/>
      <c r="HCF186" s="471"/>
      <c r="HCG186" s="471"/>
      <c r="HCH186" s="471"/>
      <c r="HCI186" s="471"/>
      <c r="HCJ186" s="471"/>
      <c r="HCK186" s="471"/>
      <c r="HCL186" s="471"/>
      <c r="HCM186" s="471"/>
      <c r="HCN186" s="471"/>
      <c r="HCO186" s="471"/>
      <c r="HCP186" s="471"/>
      <c r="HCQ186" s="471"/>
      <c r="HCR186" s="471"/>
      <c r="HCS186" s="471"/>
      <c r="HCT186" s="471"/>
      <c r="HCU186" s="471"/>
      <c r="HCV186" s="471"/>
      <c r="HCW186" s="471"/>
      <c r="HCX186" s="471"/>
      <c r="HCY186" s="471"/>
      <c r="HCZ186" s="471"/>
      <c r="HDA186" s="471"/>
      <c r="HDB186" s="471"/>
      <c r="HDC186" s="471"/>
      <c r="HDD186" s="471"/>
      <c r="HDE186" s="471"/>
      <c r="HDF186" s="471"/>
      <c r="HDG186" s="471"/>
      <c r="HDH186" s="471"/>
      <c r="HDI186" s="471"/>
      <c r="HDJ186" s="471"/>
      <c r="HDK186" s="471"/>
      <c r="HDL186" s="471"/>
      <c r="HDM186" s="471"/>
      <c r="HDN186" s="471"/>
      <c r="HDO186" s="471"/>
      <c r="HDP186" s="471"/>
      <c r="HDQ186" s="471"/>
      <c r="HDR186" s="471"/>
      <c r="HDS186" s="471"/>
      <c r="HDT186" s="471"/>
      <c r="HDU186" s="471"/>
      <c r="HDV186" s="471"/>
      <c r="HDW186" s="471"/>
      <c r="HDX186" s="471"/>
      <c r="HDY186" s="471"/>
      <c r="HDZ186" s="471"/>
      <c r="HEA186" s="471"/>
      <c r="HEB186" s="471"/>
      <c r="HEC186" s="471"/>
      <c r="HED186" s="471"/>
      <c r="HEE186" s="471"/>
      <c r="HEF186" s="471"/>
      <c r="HEG186" s="471"/>
      <c r="HEH186" s="471"/>
      <c r="HEI186" s="471"/>
      <c r="HEJ186" s="471"/>
      <c r="HEK186" s="471"/>
      <c r="HEL186" s="471"/>
      <c r="HEM186" s="471"/>
      <c r="HEN186" s="471"/>
      <c r="HEO186" s="471"/>
      <c r="HEP186" s="471"/>
      <c r="HEQ186" s="471"/>
      <c r="HER186" s="471"/>
      <c r="HES186" s="471"/>
      <c r="HET186" s="471"/>
      <c r="HEU186" s="471"/>
      <c r="HEV186" s="471"/>
      <c r="HEW186" s="471"/>
      <c r="HEX186" s="471"/>
      <c r="HEY186" s="471"/>
      <c r="HEZ186" s="471"/>
      <c r="HFA186" s="471"/>
      <c r="HFB186" s="471"/>
      <c r="HFC186" s="471"/>
      <c r="HFD186" s="471"/>
      <c r="HFE186" s="471"/>
      <c r="HFF186" s="471"/>
      <c r="HFG186" s="471"/>
      <c r="HFH186" s="471"/>
      <c r="HFI186" s="471"/>
      <c r="HFJ186" s="471"/>
      <c r="HFK186" s="471"/>
      <c r="HFL186" s="471"/>
      <c r="HFM186" s="471"/>
      <c r="HFN186" s="471"/>
      <c r="HFO186" s="471"/>
      <c r="HFP186" s="471"/>
      <c r="HFQ186" s="471"/>
      <c r="HFR186" s="471"/>
      <c r="HFS186" s="471"/>
      <c r="HFT186" s="471"/>
      <c r="HFU186" s="471"/>
      <c r="HFV186" s="471"/>
      <c r="HFW186" s="471"/>
      <c r="HFX186" s="471"/>
      <c r="HFY186" s="471"/>
      <c r="HFZ186" s="471"/>
      <c r="HGA186" s="471"/>
      <c r="HGB186" s="471"/>
      <c r="HGC186" s="471"/>
      <c r="HGD186" s="471"/>
      <c r="HGE186" s="471"/>
      <c r="HGF186" s="471"/>
      <c r="HGG186" s="471"/>
      <c r="HGH186" s="471"/>
      <c r="HGI186" s="471"/>
      <c r="HGJ186" s="471"/>
      <c r="HGK186" s="471"/>
      <c r="HGL186" s="471"/>
      <c r="HGM186" s="471"/>
      <c r="HGN186" s="471"/>
      <c r="HGO186" s="471"/>
      <c r="HGP186" s="471"/>
      <c r="HGQ186" s="471"/>
      <c r="HGR186" s="471"/>
      <c r="HGS186" s="471"/>
      <c r="HGT186" s="471"/>
      <c r="HGU186" s="471"/>
      <c r="HGV186" s="471"/>
      <c r="HGW186" s="471"/>
      <c r="HGX186" s="471"/>
      <c r="HGY186" s="471"/>
      <c r="HGZ186" s="471"/>
      <c r="HHA186" s="471"/>
      <c r="HHB186" s="471"/>
      <c r="HHC186" s="471"/>
      <c r="HHD186" s="471"/>
      <c r="HHE186" s="471"/>
      <c r="HHF186" s="471"/>
      <c r="HHG186" s="471"/>
      <c r="HHH186" s="471"/>
      <c r="HHI186" s="471"/>
      <c r="HHJ186" s="471"/>
      <c r="HHK186" s="471"/>
      <c r="HHL186" s="471"/>
      <c r="HHM186" s="471"/>
      <c r="HHN186" s="471"/>
      <c r="HHO186" s="471"/>
      <c r="HHP186" s="471"/>
      <c r="HHQ186" s="471"/>
      <c r="HHR186" s="471"/>
      <c r="HHS186" s="471"/>
      <c r="HHT186" s="471"/>
      <c r="HHU186" s="471"/>
      <c r="HHV186" s="471"/>
      <c r="HHW186" s="471"/>
      <c r="HHX186" s="471"/>
      <c r="HHY186" s="471"/>
      <c r="HHZ186" s="471"/>
      <c r="HIA186" s="471"/>
      <c r="HIB186" s="471"/>
      <c r="HIC186" s="471"/>
      <c r="HID186" s="471"/>
      <c r="HIE186" s="471"/>
      <c r="HIF186" s="471"/>
      <c r="HIG186" s="471"/>
      <c r="HIH186" s="471"/>
      <c r="HII186" s="471"/>
      <c r="HIJ186" s="471"/>
      <c r="HIK186" s="471"/>
      <c r="HIL186" s="471"/>
      <c r="HIM186" s="471"/>
      <c r="HIN186" s="471"/>
      <c r="HIO186" s="471"/>
      <c r="HIP186" s="471"/>
      <c r="HIQ186" s="471"/>
      <c r="HIR186" s="471"/>
      <c r="HIS186" s="471"/>
      <c r="HIT186" s="471"/>
      <c r="HIU186" s="471"/>
      <c r="HIV186" s="471"/>
      <c r="HIW186" s="471"/>
      <c r="HIX186" s="471"/>
      <c r="HIY186" s="471"/>
      <c r="HIZ186" s="471"/>
      <c r="HJA186" s="471"/>
      <c r="HJB186" s="471"/>
      <c r="HJC186" s="471"/>
      <c r="HJD186" s="471"/>
      <c r="HJE186" s="471"/>
      <c r="HJF186" s="471"/>
      <c r="HJG186" s="471"/>
      <c r="HJH186" s="471"/>
      <c r="HJI186" s="471"/>
      <c r="HJJ186" s="471"/>
      <c r="HJK186" s="471"/>
      <c r="HJL186" s="471"/>
      <c r="HJM186" s="471"/>
      <c r="HJN186" s="471"/>
      <c r="HJO186" s="471"/>
      <c r="HJP186" s="471"/>
      <c r="HJQ186" s="471"/>
      <c r="HJR186" s="471"/>
      <c r="HJS186" s="471"/>
      <c r="HJT186" s="471"/>
      <c r="HJU186" s="471"/>
      <c r="HJV186" s="471"/>
      <c r="HJW186" s="471"/>
      <c r="HJX186" s="471"/>
      <c r="HJY186" s="471"/>
      <c r="HJZ186" s="471"/>
      <c r="HKA186" s="471"/>
      <c r="HKB186" s="471"/>
      <c r="HKC186" s="471"/>
      <c r="HKD186" s="471"/>
      <c r="HKE186" s="471"/>
      <c r="HKF186" s="471"/>
      <c r="HKG186" s="471"/>
      <c r="HKH186" s="471"/>
      <c r="HKI186" s="471"/>
      <c r="HKJ186" s="471"/>
      <c r="HKK186" s="471"/>
      <c r="HKL186" s="471"/>
      <c r="HKM186" s="471"/>
      <c r="HKN186" s="471"/>
      <c r="HKO186" s="471"/>
      <c r="HKP186" s="471"/>
      <c r="HKQ186" s="471"/>
      <c r="HKR186" s="471"/>
      <c r="HKS186" s="471"/>
      <c r="HKT186" s="471"/>
      <c r="HKU186" s="471"/>
      <c r="HKV186" s="471"/>
      <c r="HKW186" s="471"/>
      <c r="HKX186" s="471"/>
      <c r="HKY186" s="471"/>
      <c r="HKZ186" s="471"/>
      <c r="HLA186" s="471"/>
      <c r="HLB186" s="471"/>
      <c r="HLC186" s="471"/>
      <c r="HLD186" s="471"/>
      <c r="HLE186" s="471"/>
      <c r="HLF186" s="471"/>
      <c r="HLG186" s="471"/>
      <c r="HLH186" s="471"/>
      <c r="HLI186" s="471"/>
      <c r="HLJ186" s="471"/>
      <c r="HLK186" s="471"/>
      <c r="HLL186" s="471"/>
      <c r="HLM186" s="471"/>
      <c r="HLN186" s="471"/>
      <c r="HLO186" s="471"/>
      <c r="HLP186" s="471"/>
      <c r="HLQ186" s="471"/>
      <c r="HLR186" s="471"/>
      <c r="HLS186" s="471"/>
      <c r="HLT186" s="471"/>
      <c r="HLU186" s="471"/>
      <c r="HLV186" s="471"/>
      <c r="HLW186" s="471"/>
      <c r="HLX186" s="471"/>
      <c r="HLY186" s="471"/>
      <c r="HLZ186" s="471"/>
      <c r="HMA186" s="471"/>
      <c r="HMB186" s="471"/>
      <c r="HMC186" s="471"/>
      <c r="HMD186" s="471"/>
      <c r="HME186" s="471"/>
      <c r="HMF186" s="471"/>
      <c r="HMG186" s="471"/>
      <c r="HMH186" s="471"/>
      <c r="HMI186" s="471"/>
      <c r="HMJ186" s="471"/>
      <c r="HMK186" s="471"/>
      <c r="HML186" s="471"/>
      <c r="HMM186" s="471"/>
      <c r="HMN186" s="471"/>
      <c r="HMO186" s="471"/>
      <c r="HMP186" s="471"/>
      <c r="HMQ186" s="471"/>
      <c r="HMR186" s="471"/>
      <c r="HMS186" s="471"/>
      <c r="HMT186" s="471"/>
      <c r="HMU186" s="471"/>
      <c r="HMV186" s="471"/>
      <c r="HMW186" s="471"/>
      <c r="HMX186" s="471"/>
      <c r="HMY186" s="471"/>
      <c r="HMZ186" s="471"/>
      <c r="HNA186" s="471"/>
      <c r="HNB186" s="471"/>
      <c r="HNC186" s="471"/>
      <c r="HND186" s="471"/>
      <c r="HNE186" s="471"/>
      <c r="HNF186" s="471"/>
      <c r="HNG186" s="471"/>
      <c r="HNH186" s="471"/>
      <c r="HNI186" s="471"/>
      <c r="HNJ186" s="471"/>
      <c r="HNK186" s="471"/>
      <c r="HNL186" s="471"/>
      <c r="HNM186" s="471"/>
      <c r="HNN186" s="471"/>
      <c r="HNO186" s="471"/>
      <c r="HNP186" s="471"/>
      <c r="HNQ186" s="471"/>
      <c r="HNR186" s="471"/>
      <c r="HNS186" s="471"/>
      <c r="HNT186" s="471"/>
      <c r="HNU186" s="471"/>
      <c r="HNV186" s="471"/>
      <c r="HNW186" s="471"/>
      <c r="HNX186" s="471"/>
      <c r="HNY186" s="471"/>
      <c r="HNZ186" s="471"/>
      <c r="HOA186" s="471"/>
      <c r="HOB186" s="471"/>
      <c r="HOC186" s="471"/>
      <c r="HOD186" s="471"/>
      <c r="HOE186" s="471"/>
      <c r="HOF186" s="471"/>
      <c r="HOG186" s="471"/>
      <c r="HOH186" s="471"/>
      <c r="HOI186" s="471"/>
      <c r="HOJ186" s="471"/>
      <c r="HOK186" s="471"/>
      <c r="HOL186" s="471"/>
      <c r="HOM186" s="471"/>
      <c r="HON186" s="471"/>
      <c r="HOO186" s="471"/>
      <c r="HOP186" s="471"/>
      <c r="HOQ186" s="471"/>
      <c r="HOR186" s="471"/>
      <c r="HOS186" s="471"/>
      <c r="HOT186" s="471"/>
      <c r="HOU186" s="471"/>
      <c r="HOV186" s="471"/>
      <c r="HOW186" s="471"/>
      <c r="HOX186" s="471"/>
      <c r="HOY186" s="471"/>
      <c r="HOZ186" s="471"/>
      <c r="HPA186" s="471"/>
      <c r="HPB186" s="471"/>
      <c r="HPC186" s="471"/>
      <c r="HPD186" s="471"/>
      <c r="HPE186" s="471"/>
      <c r="HPF186" s="471"/>
      <c r="HPG186" s="471"/>
      <c r="HPH186" s="471"/>
      <c r="HPI186" s="471"/>
      <c r="HPJ186" s="471"/>
      <c r="HPK186" s="471"/>
      <c r="HPL186" s="471"/>
      <c r="HPM186" s="471"/>
      <c r="HPN186" s="471"/>
      <c r="HPO186" s="471"/>
      <c r="HPP186" s="471"/>
      <c r="HPQ186" s="471"/>
      <c r="HPR186" s="471"/>
      <c r="HPS186" s="471"/>
      <c r="HPT186" s="471"/>
      <c r="HPU186" s="471"/>
      <c r="HPV186" s="471"/>
      <c r="HPW186" s="471"/>
      <c r="HPX186" s="471"/>
      <c r="HPY186" s="471"/>
      <c r="HPZ186" s="471"/>
      <c r="HQA186" s="471"/>
      <c r="HQB186" s="471"/>
      <c r="HQC186" s="471"/>
      <c r="HQD186" s="471"/>
      <c r="HQE186" s="471"/>
      <c r="HQF186" s="471"/>
      <c r="HQG186" s="471"/>
      <c r="HQH186" s="471"/>
      <c r="HQI186" s="471"/>
      <c r="HQJ186" s="471"/>
      <c r="HQK186" s="471"/>
      <c r="HQL186" s="471"/>
      <c r="HQM186" s="471"/>
      <c r="HQN186" s="471"/>
      <c r="HQO186" s="471"/>
      <c r="HQP186" s="471"/>
      <c r="HQQ186" s="471"/>
      <c r="HQR186" s="471"/>
      <c r="HQS186" s="471"/>
      <c r="HQT186" s="471"/>
      <c r="HQU186" s="471"/>
      <c r="HQV186" s="471"/>
      <c r="HQW186" s="471"/>
      <c r="HQX186" s="471"/>
      <c r="HQY186" s="471"/>
      <c r="HQZ186" s="471"/>
      <c r="HRA186" s="471"/>
      <c r="HRB186" s="471"/>
      <c r="HRC186" s="471"/>
      <c r="HRD186" s="471"/>
      <c r="HRE186" s="471"/>
      <c r="HRF186" s="471"/>
      <c r="HRG186" s="471"/>
      <c r="HRH186" s="471"/>
      <c r="HRI186" s="471"/>
      <c r="HRJ186" s="471"/>
      <c r="HRK186" s="471"/>
      <c r="HRL186" s="471"/>
      <c r="HRM186" s="471"/>
      <c r="HRN186" s="471"/>
      <c r="HRO186" s="471"/>
      <c r="HRP186" s="471"/>
      <c r="HRQ186" s="471"/>
      <c r="HRR186" s="471"/>
      <c r="HRS186" s="471"/>
      <c r="HRT186" s="471"/>
      <c r="HRU186" s="471"/>
      <c r="HRV186" s="471"/>
      <c r="HRW186" s="471"/>
      <c r="HRX186" s="471"/>
      <c r="HRY186" s="471"/>
      <c r="HRZ186" s="471"/>
      <c r="HSA186" s="471"/>
      <c r="HSB186" s="471"/>
      <c r="HSC186" s="471"/>
      <c r="HSD186" s="471"/>
      <c r="HSE186" s="471"/>
      <c r="HSF186" s="471"/>
      <c r="HSG186" s="471"/>
      <c r="HSH186" s="471"/>
      <c r="HSI186" s="471"/>
      <c r="HSJ186" s="471"/>
      <c r="HSK186" s="471"/>
      <c r="HSL186" s="471"/>
      <c r="HSM186" s="471"/>
      <c r="HSN186" s="471"/>
      <c r="HSO186" s="471"/>
      <c r="HSP186" s="471"/>
      <c r="HSQ186" s="471"/>
      <c r="HSR186" s="471"/>
      <c r="HSS186" s="471"/>
      <c r="HST186" s="471"/>
      <c r="HSU186" s="471"/>
      <c r="HSV186" s="471"/>
      <c r="HSW186" s="471"/>
      <c r="HSX186" s="471"/>
      <c r="HSY186" s="471"/>
      <c r="HSZ186" s="471"/>
      <c r="HTA186" s="471"/>
      <c r="HTB186" s="471"/>
      <c r="HTC186" s="471"/>
      <c r="HTD186" s="471"/>
      <c r="HTE186" s="471"/>
      <c r="HTF186" s="471"/>
      <c r="HTG186" s="471"/>
      <c r="HTH186" s="471"/>
      <c r="HTI186" s="471"/>
      <c r="HTJ186" s="471"/>
      <c r="HTK186" s="471"/>
      <c r="HTL186" s="471"/>
      <c r="HTM186" s="471"/>
      <c r="HTN186" s="471"/>
      <c r="HTO186" s="471"/>
      <c r="HTP186" s="471"/>
      <c r="HTQ186" s="471"/>
      <c r="HTR186" s="471"/>
      <c r="HTS186" s="471"/>
      <c r="HTT186" s="471"/>
      <c r="HTU186" s="471"/>
      <c r="HTV186" s="471"/>
      <c r="HTW186" s="471"/>
      <c r="HTX186" s="471"/>
      <c r="HTY186" s="471"/>
      <c r="HTZ186" s="471"/>
      <c r="HUA186" s="471"/>
      <c r="HUB186" s="471"/>
      <c r="HUC186" s="471"/>
      <c r="HUD186" s="471"/>
      <c r="HUE186" s="471"/>
      <c r="HUF186" s="471"/>
      <c r="HUG186" s="471"/>
      <c r="HUH186" s="471"/>
      <c r="HUI186" s="471"/>
      <c r="HUJ186" s="471"/>
      <c r="HUK186" s="471"/>
      <c r="HUL186" s="471"/>
      <c r="HUM186" s="471"/>
      <c r="HUN186" s="471"/>
      <c r="HUO186" s="471"/>
      <c r="HUP186" s="471"/>
      <c r="HUQ186" s="471"/>
      <c r="HUR186" s="471"/>
      <c r="HUS186" s="471"/>
      <c r="HUT186" s="471"/>
      <c r="HUU186" s="471"/>
      <c r="HUV186" s="471"/>
      <c r="HUW186" s="471"/>
      <c r="HUX186" s="471"/>
      <c r="HUY186" s="471"/>
      <c r="HUZ186" s="471"/>
      <c r="HVA186" s="471"/>
      <c r="HVB186" s="471"/>
      <c r="HVC186" s="471"/>
      <c r="HVD186" s="471"/>
      <c r="HVE186" s="471"/>
      <c r="HVF186" s="471"/>
      <c r="HVG186" s="471"/>
      <c r="HVH186" s="471"/>
      <c r="HVI186" s="471"/>
      <c r="HVJ186" s="471"/>
      <c r="HVK186" s="471"/>
      <c r="HVL186" s="471"/>
      <c r="HVM186" s="471"/>
      <c r="HVN186" s="471"/>
      <c r="HVO186" s="471"/>
      <c r="HVP186" s="471"/>
      <c r="HVQ186" s="471"/>
      <c r="HVR186" s="471"/>
      <c r="HVS186" s="471"/>
      <c r="HVT186" s="471"/>
      <c r="HVU186" s="471"/>
      <c r="HVV186" s="471"/>
      <c r="HVW186" s="471"/>
      <c r="HVX186" s="471"/>
      <c r="HVY186" s="471"/>
      <c r="HVZ186" s="471"/>
      <c r="HWA186" s="471"/>
      <c r="HWB186" s="471"/>
      <c r="HWC186" s="471"/>
      <c r="HWD186" s="471"/>
      <c r="HWE186" s="471"/>
      <c r="HWF186" s="471"/>
      <c r="HWG186" s="471"/>
      <c r="HWH186" s="471"/>
      <c r="HWI186" s="471"/>
      <c r="HWJ186" s="471"/>
      <c r="HWK186" s="471"/>
      <c r="HWL186" s="471"/>
      <c r="HWM186" s="471"/>
      <c r="HWN186" s="471"/>
      <c r="HWO186" s="471"/>
      <c r="HWP186" s="471"/>
      <c r="HWQ186" s="471"/>
      <c r="HWR186" s="471"/>
      <c r="HWS186" s="471"/>
      <c r="HWT186" s="471"/>
      <c r="HWU186" s="471"/>
      <c r="HWV186" s="471"/>
      <c r="HWW186" s="471"/>
      <c r="HWX186" s="471"/>
      <c r="HWY186" s="471"/>
      <c r="HWZ186" s="471"/>
      <c r="HXA186" s="471"/>
      <c r="HXB186" s="471"/>
      <c r="HXC186" s="471"/>
      <c r="HXD186" s="471"/>
      <c r="HXE186" s="471"/>
      <c r="HXF186" s="471"/>
      <c r="HXG186" s="471"/>
      <c r="HXH186" s="471"/>
      <c r="HXI186" s="471"/>
      <c r="HXJ186" s="471"/>
      <c r="HXK186" s="471"/>
      <c r="HXL186" s="471"/>
      <c r="HXM186" s="471"/>
      <c r="HXN186" s="471"/>
      <c r="HXO186" s="471"/>
      <c r="HXP186" s="471"/>
      <c r="HXQ186" s="471"/>
      <c r="HXR186" s="471"/>
      <c r="HXS186" s="471"/>
      <c r="HXT186" s="471"/>
      <c r="HXU186" s="471"/>
      <c r="HXV186" s="471"/>
      <c r="HXW186" s="471"/>
      <c r="HXX186" s="471"/>
      <c r="HXY186" s="471"/>
      <c r="HXZ186" s="471"/>
      <c r="HYA186" s="471"/>
      <c r="HYB186" s="471"/>
      <c r="HYC186" s="471"/>
      <c r="HYD186" s="471"/>
      <c r="HYE186" s="471"/>
      <c r="HYF186" s="471"/>
      <c r="HYG186" s="471"/>
      <c r="HYH186" s="471"/>
      <c r="HYI186" s="471"/>
      <c r="HYJ186" s="471"/>
      <c r="HYK186" s="471"/>
      <c r="HYL186" s="471"/>
      <c r="HYM186" s="471"/>
      <c r="HYN186" s="471"/>
      <c r="HYO186" s="471"/>
      <c r="HYP186" s="471"/>
      <c r="HYQ186" s="471"/>
      <c r="HYR186" s="471"/>
      <c r="HYS186" s="471"/>
      <c r="HYT186" s="471"/>
      <c r="HYU186" s="471"/>
      <c r="HYV186" s="471"/>
      <c r="HYW186" s="471"/>
      <c r="HYX186" s="471"/>
      <c r="HYY186" s="471"/>
      <c r="HYZ186" s="471"/>
      <c r="HZA186" s="471"/>
      <c r="HZB186" s="471"/>
      <c r="HZC186" s="471"/>
      <c r="HZD186" s="471"/>
      <c r="HZE186" s="471"/>
      <c r="HZF186" s="471"/>
      <c r="HZG186" s="471"/>
      <c r="HZH186" s="471"/>
      <c r="HZI186" s="471"/>
      <c r="HZJ186" s="471"/>
      <c r="HZK186" s="471"/>
      <c r="HZL186" s="471"/>
      <c r="HZM186" s="471"/>
      <c r="HZN186" s="471"/>
      <c r="HZO186" s="471"/>
      <c r="HZP186" s="471"/>
      <c r="HZQ186" s="471"/>
      <c r="HZR186" s="471"/>
      <c r="HZS186" s="471"/>
      <c r="HZT186" s="471"/>
      <c r="HZU186" s="471"/>
      <c r="HZV186" s="471"/>
      <c r="HZW186" s="471"/>
      <c r="HZX186" s="471"/>
      <c r="HZY186" s="471"/>
      <c r="HZZ186" s="471"/>
      <c r="IAA186" s="471"/>
      <c r="IAB186" s="471"/>
      <c r="IAC186" s="471"/>
      <c r="IAD186" s="471"/>
      <c r="IAE186" s="471"/>
      <c r="IAF186" s="471"/>
      <c r="IAG186" s="471"/>
      <c r="IAH186" s="471"/>
      <c r="IAI186" s="471"/>
      <c r="IAJ186" s="471"/>
      <c r="IAK186" s="471"/>
      <c r="IAL186" s="471"/>
      <c r="IAM186" s="471"/>
      <c r="IAN186" s="471"/>
      <c r="IAO186" s="471"/>
      <c r="IAP186" s="471"/>
      <c r="IAQ186" s="471"/>
      <c r="IAR186" s="471"/>
      <c r="IAS186" s="471"/>
      <c r="IAT186" s="471"/>
      <c r="IAU186" s="471"/>
      <c r="IAV186" s="471"/>
      <c r="IAW186" s="471"/>
      <c r="IAX186" s="471"/>
      <c r="IAY186" s="471"/>
      <c r="IAZ186" s="471"/>
      <c r="IBA186" s="471"/>
      <c r="IBB186" s="471"/>
      <c r="IBC186" s="471"/>
      <c r="IBD186" s="471"/>
      <c r="IBE186" s="471"/>
      <c r="IBF186" s="471"/>
      <c r="IBG186" s="471"/>
      <c r="IBH186" s="471"/>
      <c r="IBI186" s="471"/>
      <c r="IBJ186" s="471"/>
      <c r="IBK186" s="471"/>
      <c r="IBL186" s="471"/>
      <c r="IBM186" s="471"/>
      <c r="IBN186" s="471"/>
      <c r="IBO186" s="471"/>
      <c r="IBP186" s="471"/>
      <c r="IBQ186" s="471"/>
      <c r="IBR186" s="471"/>
      <c r="IBS186" s="471"/>
      <c r="IBT186" s="471"/>
      <c r="IBU186" s="471"/>
      <c r="IBV186" s="471"/>
      <c r="IBW186" s="471"/>
      <c r="IBX186" s="471"/>
      <c r="IBY186" s="471"/>
      <c r="IBZ186" s="471"/>
      <c r="ICA186" s="471"/>
      <c r="ICB186" s="471"/>
      <c r="ICC186" s="471"/>
      <c r="ICD186" s="471"/>
      <c r="ICE186" s="471"/>
      <c r="ICF186" s="471"/>
      <c r="ICG186" s="471"/>
      <c r="ICH186" s="471"/>
      <c r="ICI186" s="471"/>
      <c r="ICJ186" s="471"/>
      <c r="ICK186" s="471"/>
      <c r="ICL186" s="471"/>
      <c r="ICM186" s="471"/>
      <c r="ICN186" s="471"/>
      <c r="ICO186" s="471"/>
      <c r="ICP186" s="471"/>
      <c r="ICQ186" s="471"/>
      <c r="ICR186" s="471"/>
      <c r="ICS186" s="471"/>
      <c r="ICT186" s="471"/>
      <c r="ICU186" s="471"/>
      <c r="ICV186" s="471"/>
      <c r="ICW186" s="471"/>
      <c r="ICX186" s="471"/>
      <c r="ICY186" s="471"/>
      <c r="ICZ186" s="471"/>
      <c r="IDA186" s="471"/>
      <c r="IDB186" s="471"/>
      <c r="IDC186" s="471"/>
      <c r="IDD186" s="471"/>
      <c r="IDE186" s="471"/>
      <c r="IDF186" s="471"/>
      <c r="IDG186" s="471"/>
      <c r="IDH186" s="471"/>
      <c r="IDI186" s="471"/>
      <c r="IDJ186" s="471"/>
      <c r="IDK186" s="471"/>
      <c r="IDL186" s="471"/>
      <c r="IDM186" s="471"/>
      <c r="IDN186" s="471"/>
      <c r="IDO186" s="471"/>
      <c r="IDP186" s="471"/>
      <c r="IDQ186" s="471"/>
      <c r="IDR186" s="471"/>
      <c r="IDS186" s="471"/>
      <c r="IDT186" s="471"/>
      <c r="IDU186" s="471"/>
      <c r="IDV186" s="471"/>
      <c r="IDW186" s="471"/>
      <c r="IDX186" s="471"/>
      <c r="IDY186" s="471"/>
      <c r="IDZ186" s="471"/>
      <c r="IEA186" s="471"/>
      <c r="IEB186" s="471"/>
      <c r="IEC186" s="471"/>
      <c r="IED186" s="471"/>
      <c r="IEE186" s="471"/>
      <c r="IEF186" s="471"/>
      <c r="IEG186" s="471"/>
      <c r="IEH186" s="471"/>
      <c r="IEI186" s="471"/>
      <c r="IEJ186" s="471"/>
      <c r="IEK186" s="471"/>
      <c r="IEL186" s="471"/>
      <c r="IEM186" s="471"/>
      <c r="IEN186" s="471"/>
      <c r="IEO186" s="471"/>
      <c r="IEP186" s="471"/>
      <c r="IEQ186" s="471"/>
      <c r="IER186" s="471"/>
      <c r="IES186" s="471"/>
      <c r="IET186" s="471"/>
      <c r="IEU186" s="471"/>
      <c r="IEV186" s="471"/>
      <c r="IEW186" s="471"/>
      <c r="IEX186" s="471"/>
      <c r="IEY186" s="471"/>
      <c r="IEZ186" s="471"/>
      <c r="IFA186" s="471"/>
      <c r="IFB186" s="471"/>
      <c r="IFC186" s="471"/>
      <c r="IFD186" s="471"/>
      <c r="IFE186" s="471"/>
      <c r="IFF186" s="471"/>
      <c r="IFG186" s="471"/>
      <c r="IFH186" s="471"/>
      <c r="IFI186" s="471"/>
      <c r="IFJ186" s="471"/>
      <c r="IFK186" s="471"/>
      <c r="IFL186" s="471"/>
      <c r="IFM186" s="471"/>
      <c r="IFN186" s="471"/>
      <c r="IFO186" s="471"/>
      <c r="IFP186" s="471"/>
      <c r="IFQ186" s="471"/>
      <c r="IFR186" s="471"/>
      <c r="IFS186" s="471"/>
      <c r="IFT186" s="471"/>
      <c r="IFU186" s="471"/>
      <c r="IFV186" s="471"/>
      <c r="IFW186" s="471"/>
      <c r="IFX186" s="471"/>
      <c r="IFY186" s="471"/>
      <c r="IFZ186" s="471"/>
      <c r="IGA186" s="471"/>
      <c r="IGB186" s="471"/>
      <c r="IGC186" s="471"/>
      <c r="IGD186" s="471"/>
      <c r="IGE186" s="471"/>
      <c r="IGF186" s="471"/>
      <c r="IGG186" s="471"/>
      <c r="IGH186" s="471"/>
      <c r="IGI186" s="471"/>
      <c r="IGJ186" s="471"/>
      <c r="IGK186" s="471"/>
      <c r="IGL186" s="471"/>
      <c r="IGM186" s="471"/>
      <c r="IGN186" s="471"/>
      <c r="IGO186" s="471"/>
      <c r="IGP186" s="471"/>
      <c r="IGQ186" s="471"/>
      <c r="IGR186" s="471"/>
      <c r="IGS186" s="471"/>
      <c r="IGT186" s="471"/>
      <c r="IGU186" s="471"/>
      <c r="IGV186" s="471"/>
      <c r="IGW186" s="471"/>
      <c r="IGX186" s="471"/>
      <c r="IGY186" s="471"/>
      <c r="IGZ186" s="471"/>
      <c r="IHA186" s="471"/>
      <c r="IHB186" s="471"/>
      <c r="IHC186" s="471"/>
      <c r="IHD186" s="471"/>
      <c r="IHE186" s="471"/>
      <c r="IHF186" s="471"/>
      <c r="IHG186" s="471"/>
      <c r="IHH186" s="471"/>
      <c r="IHI186" s="471"/>
      <c r="IHJ186" s="471"/>
      <c r="IHK186" s="471"/>
      <c r="IHL186" s="471"/>
      <c r="IHM186" s="471"/>
      <c r="IHN186" s="471"/>
      <c r="IHO186" s="471"/>
      <c r="IHP186" s="471"/>
      <c r="IHQ186" s="471"/>
      <c r="IHR186" s="471"/>
      <c r="IHS186" s="471"/>
      <c r="IHT186" s="471"/>
      <c r="IHU186" s="471"/>
      <c r="IHV186" s="471"/>
      <c r="IHW186" s="471"/>
      <c r="IHX186" s="471"/>
      <c r="IHY186" s="471"/>
      <c r="IHZ186" s="471"/>
      <c r="IIA186" s="471"/>
      <c r="IIB186" s="471"/>
      <c r="IIC186" s="471"/>
      <c r="IID186" s="471"/>
      <c r="IIE186" s="471"/>
      <c r="IIF186" s="471"/>
      <c r="IIG186" s="471"/>
      <c r="IIH186" s="471"/>
      <c r="III186" s="471"/>
      <c r="IIJ186" s="471"/>
      <c r="IIK186" s="471"/>
      <c r="IIL186" s="471"/>
      <c r="IIM186" s="471"/>
      <c r="IIN186" s="471"/>
      <c r="IIO186" s="471"/>
      <c r="IIP186" s="471"/>
      <c r="IIQ186" s="471"/>
      <c r="IIR186" s="471"/>
      <c r="IIS186" s="471"/>
      <c r="IIT186" s="471"/>
      <c r="IIU186" s="471"/>
      <c r="IIV186" s="471"/>
      <c r="IIW186" s="471"/>
      <c r="IIX186" s="471"/>
      <c r="IIY186" s="471"/>
      <c r="IIZ186" s="471"/>
      <c r="IJA186" s="471"/>
      <c r="IJB186" s="471"/>
      <c r="IJC186" s="471"/>
      <c r="IJD186" s="471"/>
      <c r="IJE186" s="471"/>
      <c r="IJF186" s="471"/>
      <c r="IJG186" s="471"/>
      <c r="IJH186" s="471"/>
      <c r="IJI186" s="471"/>
      <c r="IJJ186" s="471"/>
      <c r="IJK186" s="471"/>
      <c r="IJL186" s="471"/>
      <c r="IJM186" s="471"/>
      <c r="IJN186" s="471"/>
      <c r="IJO186" s="471"/>
      <c r="IJP186" s="471"/>
      <c r="IJQ186" s="471"/>
      <c r="IJR186" s="471"/>
      <c r="IJS186" s="471"/>
      <c r="IJT186" s="471"/>
      <c r="IJU186" s="471"/>
      <c r="IJV186" s="471"/>
      <c r="IJW186" s="471"/>
      <c r="IJX186" s="471"/>
      <c r="IJY186" s="471"/>
      <c r="IJZ186" s="471"/>
      <c r="IKA186" s="471"/>
      <c r="IKB186" s="471"/>
      <c r="IKC186" s="471"/>
      <c r="IKD186" s="471"/>
      <c r="IKE186" s="471"/>
      <c r="IKF186" s="471"/>
      <c r="IKG186" s="471"/>
      <c r="IKH186" s="471"/>
      <c r="IKI186" s="471"/>
      <c r="IKJ186" s="471"/>
      <c r="IKK186" s="471"/>
      <c r="IKL186" s="471"/>
      <c r="IKM186" s="471"/>
      <c r="IKN186" s="471"/>
      <c r="IKO186" s="471"/>
      <c r="IKP186" s="471"/>
      <c r="IKQ186" s="471"/>
      <c r="IKR186" s="471"/>
      <c r="IKS186" s="471"/>
      <c r="IKT186" s="471"/>
      <c r="IKU186" s="471"/>
      <c r="IKV186" s="471"/>
      <c r="IKW186" s="471"/>
      <c r="IKX186" s="471"/>
      <c r="IKY186" s="471"/>
      <c r="IKZ186" s="471"/>
      <c r="ILA186" s="471"/>
      <c r="ILB186" s="471"/>
      <c r="ILC186" s="471"/>
      <c r="ILD186" s="471"/>
      <c r="ILE186" s="471"/>
      <c r="ILF186" s="471"/>
      <c r="ILG186" s="471"/>
      <c r="ILH186" s="471"/>
      <c r="ILI186" s="471"/>
      <c r="ILJ186" s="471"/>
      <c r="ILK186" s="471"/>
      <c r="ILL186" s="471"/>
      <c r="ILM186" s="471"/>
      <c r="ILN186" s="471"/>
      <c r="ILO186" s="471"/>
      <c r="ILP186" s="471"/>
      <c r="ILQ186" s="471"/>
      <c r="ILR186" s="471"/>
      <c r="ILS186" s="471"/>
      <c r="ILT186" s="471"/>
      <c r="ILU186" s="471"/>
      <c r="ILV186" s="471"/>
      <c r="ILW186" s="471"/>
      <c r="ILX186" s="471"/>
      <c r="ILY186" s="471"/>
      <c r="ILZ186" s="471"/>
      <c r="IMA186" s="471"/>
      <c r="IMB186" s="471"/>
      <c r="IMC186" s="471"/>
      <c r="IMD186" s="471"/>
      <c r="IME186" s="471"/>
      <c r="IMF186" s="471"/>
      <c r="IMG186" s="471"/>
      <c r="IMH186" s="471"/>
      <c r="IMI186" s="471"/>
      <c r="IMJ186" s="471"/>
      <c r="IMK186" s="471"/>
      <c r="IML186" s="471"/>
      <c r="IMM186" s="471"/>
      <c r="IMN186" s="471"/>
      <c r="IMO186" s="471"/>
      <c r="IMP186" s="471"/>
      <c r="IMQ186" s="471"/>
      <c r="IMR186" s="471"/>
      <c r="IMS186" s="471"/>
      <c r="IMT186" s="471"/>
      <c r="IMU186" s="471"/>
      <c r="IMV186" s="471"/>
      <c r="IMW186" s="471"/>
      <c r="IMX186" s="471"/>
      <c r="IMY186" s="471"/>
      <c r="IMZ186" s="471"/>
      <c r="INA186" s="471"/>
      <c r="INB186" s="471"/>
      <c r="INC186" s="471"/>
      <c r="IND186" s="471"/>
      <c r="INE186" s="471"/>
      <c r="INF186" s="471"/>
      <c r="ING186" s="471"/>
      <c r="INH186" s="471"/>
      <c r="INI186" s="471"/>
      <c r="INJ186" s="471"/>
      <c r="INK186" s="471"/>
      <c r="INL186" s="471"/>
      <c r="INM186" s="471"/>
      <c r="INN186" s="471"/>
      <c r="INO186" s="471"/>
      <c r="INP186" s="471"/>
      <c r="INQ186" s="471"/>
      <c r="INR186" s="471"/>
      <c r="INS186" s="471"/>
      <c r="INT186" s="471"/>
      <c r="INU186" s="471"/>
      <c r="INV186" s="471"/>
      <c r="INW186" s="471"/>
      <c r="INX186" s="471"/>
      <c r="INY186" s="471"/>
      <c r="INZ186" s="471"/>
      <c r="IOA186" s="471"/>
      <c r="IOB186" s="471"/>
      <c r="IOC186" s="471"/>
      <c r="IOD186" s="471"/>
      <c r="IOE186" s="471"/>
      <c r="IOF186" s="471"/>
      <c r="IOG186" s="471"/>
      <c r="IOH186" s="471"/>
      <c r="IOI186" s="471"/>
      <c r="IOJ186" s="471"/>
      <c r="IOK186" s="471"/>
      <c r="IOL186" s="471"/>
      <c r="IOM186" s="471"/>
      <c r="ION186" s="471"/>
      <c r="IOO186" s="471"/>
      <c r="IOP186" s="471"/>
      <c r="IOQ186" s="471"/>
      <c r="IOR186" s="471"/>
      <c r="IOS186" s="471"/>
      <c r="IOT186" s="471"/>
      <c r="IOU186" s="471"/>
      <c r="IOV186" s="471"/>
      <c r="IOW186" s="471"/>
      <c r="IOX186" s="471"/>
      <c r="IOY186" s="471"/>
      <c r="IOZ186" s="471"/>
      <c r="IPA186" s="471"/>
      <c r="IPB186" s="471"/>
      <c r="IPC186" s="471"/>
      <c r="IPD186" s="471"/>
      <c r="IPE186" s="471"/>
      <c r="IPF186" s="471"/>
      <c r="IPG186" s="471"/>
      <c r="IPH186" s="471"/>
      <c r="IPI186" s="471"/>
      <c r="IPJ186" s="471"/>
      <c r="IPK186" s="471"/>
      <c r="IPL186" s="471"/>
      <c r="IPM186" s="471"/>
      <c r="IPN186" s="471"/>
      <c r="IPO186" s="471"/>
      <c r="IPP186" s="471"/>
      <c r="IPQ186" s="471"/>
      <c r="IPR186" s="471"/>
      <c r="IPS186" s="471"/>
      <c r="IPT186" s="471"/>
      <c r="IPU186" s="471"/>
      <c r="IPV186" s="471"/>
      <c r="IPW186" s="471"/>
      <c r="IPX186" s="471"/>
      <c r="IPY186" s="471"/>
      <c r="IPZ186" s="471"/>
      <c r="IQA186" s="471"/>
      <c r="IQB186" s="471"/>
      <c r="IQC186" s="471"/>
      <c r="IQD186" s="471"/>
      <c r="IQE186" s="471"/>
      <c r="IQF186" s="471"/>
      <c r="IQG186" s="471"/>
      <c r="IQH186" s="471"/>
      <c r="IQI186" s="471"/>
      <c r="IQJ186" s="471"/>
      <c r="IQK186" s="471"/>
      <c r="IQL186" s="471"/>
      <c r="IQM186" s="471"/>
      <c r="IQN186" s="471"/>
      <c r="IQO186" s="471"/>
      <c r="IQP186" s="471"/>
      <c r="IQQ186" s="471"/>
      <c r="IQR186" s="471"/>
      <c r="IQS186" s="471"/>
      <c r="IQT186" s="471"/>
      <c r="IQU186" s="471"/>
      <c r="IQV186" s="471"/>
      <c r="IQW186" s="471"/>
      <c r="IQX186" s="471"/>
      <c r="IQY186" s="471"/>
      <c r="IQZ186" s="471"/>
      <c r="IRA186" s="471"/>
      <c r="IRB186" s="471"/>
      <c r="IRC186" s="471"/>
      <c r="IRD186" s="471"/>
      <c r="IRE186" s="471"/>
      <c r="IRF186" s="471"/>
      <c r="IRG186" s="471"/>
      <c r="IRH186" s="471"/>
      <c r="IRI186" s="471"/>
      <c r="IRJ186" s="471"/>
      <c r="IRK186" s="471"/>
      <c r="IRL186" s="471"/>
      <c r="IRM186" s="471"/>
      <c r="IRN186" s="471"/>
      <c r="IRO186" s="471"/>
      <c r="IRP186" s="471"/>
      <c r="IRQ186" s="471"/>
      <c r="IRR186" s="471"/>
      <c r="IRS186" s="471"/>
      <c r="IRT186" s="471"/>
      <c r="IRU186" s="471"/>
      <c r="IRV186" s="471"/>
      <c r="IRW186" s="471"/>
      <c r="IRX186" s="471"/>
      <c r="IRY186" s="471"/>
      <c r="IRZ186" s="471"/>
      <c r="ISA186" s="471"/>
      <c r="ISB186" s="471"/>
      <c r="ISC186" s="471"/>
      <c r="ISD186" s="471"/>
      <c r="ISE186" s="471"/>
      <c r="ISF186" s="471"/>
      <c r="ISG186" s="471"/>
      <c r="ISH186" s="471"/>
      <c r="ISI186" s="471"/>
      <c r="ISJ186" s="471"/>
      <c r="ISK186" s="471"/>
      <c r="ISL186" s="471"/>
      <c r="ISM186" s="471"/>
      <c r="ISN186" s="471"/>
      <c r="ISO186" s="471"/>
      <c r="ISP186" s="471"/>
      <c r="ISQ186" s="471"/>
      <c r="ISR186" s="471"/>
      <c r="ISS186" s="471"/>
      <c r="IST186" s="471"/>
      <c r="ISU186" s="471"/>
      <c r="ISV186" s="471"/>
      <c r="ISW186" s="471"/>
      <c r="ISX186" s="471"/>
      <c r="ISY186" s="471"/>
      <c r="ISZ186" s="471"/>
      <c r="ITA186" s="471"/>
      <c r="ITB186" s="471"/>
      <c r="ITC186" s="471"/>
      <c r="ITD186" s="471"/>
      <c r="ITE186" s="471"/>
      <c r="ITF186" s="471"/>
      <c r="ITG186" s="471"/>
      <c r="ITH186" s="471"/>
      <c r="ITI186" s="471"/>
      <c r="ITJ186" s="471"/>
      <c r="ITK186" s="471"/>
      <c r="ITL186" s="471"/>
      <c r="ITM186" s="471"/>
      <c r="ITN186" s="471"/>
      <c r="ITO186" s="471"/>
      <c r="ITP186" s="471"/>
      <c r="ITQ186" s="471"/>
      <c r="ITR186" s="471"/>
      <c r="ITS186" s="471"/>
      <c r="ITT186" s="471"/>
      <c r="ITU186" s="471"/>
      <c r="ITV186" s="471"/>
      <c r="ITW186" s="471"/>
      <c r="ITX186" s="471"/>
      <c r="ITY186" s="471"/>
      <c r="ITZ186" s="471"/>
      <c r="IUA186" s="471"/>
      <c r="IUB186" s="471"/>
      <c r="IUC186" s="471"/>
      <c r="IUD186" s="471"/>
      <c r="IUE186" s="471"/>
      <c r="IUF186" s="471"/>
      <c r="IUG186" s="471"/>
      <c r="IUH186" s="471"/>
      <c r="IUI186" s="471"/>
      <c r="IUJ186" s="471"/>
      <c r="IUK186" s="471"/>
      <c r="IUL186" s="471"/>
      <c r="IUM186" s="471"/>
      <c r="IUN186" s="471"/>
      <c r="IUO186" s="471"/>
      <c r="IUP186" s="471"/>
      <c r="IUQ186" s="471"/>
      <c r="IUR186" s="471"/>
      <c r="IUS186" s="471"/>
      <c r="IUT186" s="471"/>
      <c r="IUU186" s="471"/>
      <c r="IUV186" s="471"/>
      <c r="IUW186" s="471"/>
      <c r="IUX186" s="471"/>
      <c r="IUY186" s="471"/>
      <c r="IUZ186" s="471"/>
      <c r="IVA186" s="471"/>
      <c r="IVB186" s="471"/>
      <c r="IVC186" s="471"/>
      <c r="IVD186" s="471"/>
      <c r="IVE186" s="471"/>
      <c r="IVF186" s="471"/>
      <c r="IVG186" s="471"/>
      <c r="IVH186" s="471"/>
      <c r="IVI186" s="471"/>
      <c r="IVJ186" s="471"/>
      <c r="IVK186" s="471"/>
      <c r="IVL186" s="471"/>
      <c r="IVM186" s="471"/>
      <c r="IVN186" s="471"/>
      <c r="IVO186" s="471"/>
      <c r="IVP186" s="471"/>
      <c r="IVQ186" s="471"/>
      <c r="IVR186" s="471"/>
      <c r="IVS186" s="471"/>
      <c r="IVT186" s="471"/>
      <c r="IVU186" s="471"/>
      <c r="IVV186" s="471"/>
      <c r="IVW186" s="471"/>
      <c r="IVX186" s="471"/>
      <c r="IVY186" s="471"/>
      <c r="IVZ186" s="471"/>
      <c r="IWA186" s="471"/>
      <c r="IWB186" s="471"/>
      <c r="IWC186" s="471"/>
      <c r="IWD186" s="471"/>
      <c r="IWE186" s="471"/>
      <c r="IWF186" s="471"/>
      <c r="IWG186" s="471"/>
      <c r="IWH186" s="471"/>
      <c r="IWI186" s="471"/>
      <c r="IWJ186" s="471"/>
      <c r="IWK186" s="471"/>
      <c r="IWL186" s="471"/>
      <c r="IWM186" s="471"/>
      <c r="IWN186" s="471"/>
      <c r="IWO186" s="471"/>
      <c r="IWP186" s="471"/>
      <c r="IWQ186" s="471"/>
      <c r="IWR186" s="471"/>
      <c r="IWS186" s="471"/>
      <c r="IWT186" s="471"/>
      <c r="IWU186" s="471"/>
      <c r="IWV186" s="471"/>
      <c r="IWW186" s="471"/>
      <c r="IWX186" s="471"/>
      <c r="IWY186" s="471"/>
      <c r="IWZ186" s="471"/>
      <c r="IXA186" s="471"/>
      <c r="IXB186" s="471"/>
      <c r="IXC186" s="471"/>
      <c r="IXD186" s="471"/>
      <c r="IXE186" s="471"/>
      <c r="IXF186" s="471"/>
      <c r="IXG186" s="471"/>
      <c r="IXH186" s="471"/>
      <c r="IXI186" s="471"/>
      <c r="IXJ186" s="471"/>
      <c r="IXK186" s="471"/>
      <c r="IXL186" s="471"/>
      <c r="IXM186" s="471"/>
      <c r="IXN186" s="471"/>
      <c r="IXO186" s="471"/>
      <c r="IXP186" s="471"/>
      <c r="IXQ186" s="471"/>
      <c r="IXR186" s="471"/>
      <c r="IXS186" s="471"/>
      <c r="IXT186" s="471"/>
      <c r="IXU186" s="471"/>
      <c r="IXV186" s="471"/>
      <c r="IXW186" s="471"/>
      <c r="IXX186" s="471"/>
      <c r="IXY186" s="471"/>
      <c r="IXZ186" s="471"/>
      <c r="IYA186" s="471"/>
      <c r="IYB186" s="471"/>
      <c r="IYC186" s="471"/>
      <c r="IYD186" s="471"/>
      <c r="IYE186" s="471"/>
      <c r="IYF186" s="471"/>
      <c r="IYG186" s="471"/>
      <c r="IYH186" s="471"/>
      <c r="IYI186" s="471"/>
      <c r="IYJ186" s="471"/>
      <c r="IYK186" s="471"/>
      <c r="IYL186" s="471"/>
      <c r="IYM186" s="471"/>
      <c r="IYN186" s="471"/>
      <c r="IYO186" s="471"/>
      <c r="IYP186" s="471"/>
      <c r="IYQ186" s="471"/>
      <c r="IYR186" s="471"/>
      <c r="IYS186" s="471"/>
      <c r="IYT186" s="471"/>
      <c r="IYU186" s="471"/>
      <c r="IYV186" s="471"/>
      <c r="IYW186" s="471"/>
      <c r="IYX186" s="471"/>
      <c r="IYY186" s="471"/>
      <c r="IYZ186" s="471"/>
      <c r="IZA186" s="471"/>
      <c r="IZB186" s="471"/>
      <c r="IZC186" s="471"/>
      <c r="IZD186" s="471"/>
      <c r="IZE186" s="471"/>
      <c r="IZF186" s="471"/>
      <c r="IZG186" s="471"/>
      <c r="IZH186" s="471"/>
      <c r="IZI186" s="471"/>
      <c r="IZJ186" s="471"/>
      <c r="IZK186" s="471"/>
      <c r="IZL186" s="471"/>
      <c r="IZM186" s="471"/>
      <c r="IZN186" s="471"/>
      <c r="IZO186" s="471"/>
      <c r="IZP186" s="471"/>
      <c r="IZQ186" s="471"/>
      <c r="IZR186" s="471"/>
      <c r="IZS186" s="471"/>
      <c r="IZT186" s="471"/>
      <c r="IZU186" s="471"/>
      <c r="IZV186" s="471"/>
      <c r="IZW186" s="471"/>
      <c r="IZX186" s="471"/>
      <c r="IZY186" s="471"/>
      <c r="IZZ186" s="471"/>
      <c r="JAA186" s="471"/>
      <c r="JAB186" s="471"/>
      <c r="JAC186" s="471"/>
      <c r="JAD186" s="471"/>
      <c r="JAE186" s="471"/>
      <c r="JAF186" s="471"/>
      <c r="JAG186" s="471"/>
      <c r="JAH186" s="471"/>
      <c r="JAI186" s="471"/>
      <c r="JAJ186" s="471"/>
      <c r="JAK186" s="471"/>
      <c r="JAL186" s="471"/>
      <c r="JAM186" s="471"/>
      <c r="JAN186" s="471"/>
      <c r="JAO186" s="471"/>
      <c r="JAP186" s="471"/>
      <c r="JAQ186" s="471"/>
      <c r="JAR186" s="471"/>
      <c r="JAS186" s="471"/>
      <c r="JAT186" s="471"/>
      <c r="JAU186" s="471"/>
      <c r="JAV186" s="471"/>
      <c r="JAW186" s="471"/>
      <c r="JAX186" s="471"/>
      <c r="JAY186" s="471"/>
      <c r="JAZ186" s="471"/>
      <c r="JBA186" s="471"/>
      <c r="JBB186" s="471"/>
      <c r="JBC186" s="471"/>
      <c r="JBD186" s="471"/>
      <c r="JBE186" s="471"/>
      <c r="JBF186" s="471"/>
      <c r="JBG186" s="471"/>
      <c r="JBH186" s="471"/>
      <c r="JBI186" s="471"/>
      <c r="JBJ186" s="471"/>
      <c r="JBK186" s="471"/>
      <c r="JBL186" s="471"/>
      <c r="JBM186" s="471"/>
      <c r="JBN186" s="471"/>
      <c r="JBO186" s="471"/>
      <c r="JBP186" s="471"/>
      <c r="JBQ186" s="471"/>
      <c r="JBR186" s="471"/>
      <c r="JBS186" s="471"/>
      <c r="JBT186" s="471"/>
      <c r="JBU186" s="471"/>
      <c r="JBV186" s="471"/>
      <c r="JBW186" s="471"/>
      <c r="JBX186" s="471"/>
      <c r="JBY186" s="471"/>
      <c r="JBZ186" s="471"/>
      <c r="JCA186" s="471"/>
      <c r="JCB186" s="471"/>
      <c r="JCC186" s="471"/>
      <c r="JCD186" s="471"/>
      <c r="JCE186" s="471"/>
      <c r="JCF186" s="471"/>
      <c r="JCG186" s="471"/>
      <c r="JCH186" s="471"/>
      <c r="JCI186" s="471"/>
      <c r="JCJ186" s="471"/>
      <c r="JCK186" s="471"/>
      <c r="JCL186" s="471"/>
      <c r="JCM186" s="471"/>
      <c r="JCN186" s="471"/>
      <c r="JCO186" s="471"/>
      <c r="JCP186" s="471"/>
      <c r="JCQ186" s="471"/>
      <c r="JCR186" s="471"/>
      <c r="JCS186" s="471"/>
      <c r="JCT186" s="471"/>
      <c r="JCU186" s="471"/>
      <c r="JCV186" s="471"/>
      <c r="JCW186" s="471"/>
      <c r="JCX186" s="471"/>
      <c r="JCY186" s="471"/>
      <c r="JCZ186" s="471"/>
      <c r="JDA186" s="471"/>
      <c r="JDB186" s="471"/>
      <c r="JDC186" s="471"/>
      <c r="JDD186" s="471"/>
      <c r="JDE186" s="471"/>
      <c r="JDF186" s="471"/>
      <c r="JDG186" s="471"/>
      <c r="JDH186" s="471"/>
      <c r="JDI186" s="471"/>
      <c r="JDJ186" s="471"/>
      <c r="JDK186" s="471"/>
      <c r="JDL186" s="471"/>
      <c r="JDM186" s="471"/>
      <c r="JDN186" s="471"/>
      <c r="JDO186" s="471"/>
      <c r="JDP186" s="471"/>
      <c r="JDQ186" s="471"/>
      <c r="JDR186" s="471"/>
      <c r="JDS186" s="471"/>
      <c r="JDT186" s="471"/>
      <c r="JDU186" s="471"/>
      <c r="JDV186" s="471"/>
      <c r="JDW186" s="471"/>
      <c r="JDX186" s="471"/>
      <c r="JDY186" s="471"/>
      <c r="JDZ186" s="471"/>
      <c r="JEA186" s="471"/>
      <c r="JEB186" s="471"/>
      <c r="JEC186" s="471"/>
      <c r="JED186" s="471"/>
      <c r="JEE186" s="471"/>
      <c r="JEF186" s="471"/>
      <c r="JEG186" s="471"/>
      <c r="JEH186" s="471"/>
      <c r="JEI186" s="471"/>
      <c r="JEJ186" s="471"/>
      <c r="JEK186" s="471"/>
      <c r="JEL186" s="471"/>
      <c r="JEM186" s="471"/>
      <c r="JEN186" s="471"/>
      <c r="JEO186" s="471"/>
      <c r="JEP186" s="471"/>
      <c r="JEQ186" s="471"/>
      <c r="JER186" s="471"/>
      <c r="JES186" s="471"/>
      <c r="JET186" s="471"/>
      <c r="JEU186" s="471"/>
      <c r="JEV186" s="471"/>
      <c r="JEW186" s="471"/>
      <c r="JEX186" s="471"/>
      <c r="JEY186" s="471"/>
      <c r="JEZ186" s="471"/>
      <c r="JFA186" s="471"/>
      <c r="JFB186" s="471"/>
      <c r="JFC186" s="471"/>
      <c r="JFD186" s="471"/>
      <c r="JFE186" s="471"/>
      <c r="JFF186" s="471"/>
      <c r="JFG186" s="471"/>
      <c r="JFH186" s="471"/>
      <c r="JFI186" s="471"/>
      <c r="JFJ186" s="471"/>
      <c r="JFK186" s="471"/>
      <c r="JFL186" s="471"/>
      <c r="JFM186" s="471"/>
      <c r="JFN186" s="471"/>
      <c r="JFO186" s="471"/>
      <c r="JFP186" s="471"/>
      <c r="JFQ186" s="471"/>
      <c r="JFR186" s="471"/>
      <c r="JFS186" s="471"/>
      <c r="JFT186" s="471"/>
      <c r="JFU186" s="471"/>
      <c r="JFV186" s="471"/>
      <c r="JFW186" s="471"/>
      <c r="JFX186" s="471"/>
      <c r="JFY186" s="471"/>
      <c r="JFZ186" s="471"/>
      <c r="JGA186" s="471"/>
      <c r="JGB186" s="471"/>
      <c r="JGC186" s="471"/>
      <c r="JGD186" s="471"/>
      <c r="JGE186" s="471"/>
      <c r="JGF186" s="471"/>
      <c r="JGG186" s="471"/>
      <c r="JGH186" s="471"/>
      <c r="JGI186" s="471"/>
      <c r="JGJ186" s="471"/>
      <c r="JGK186" s="471"/>
      <c r="JGL186" s="471"/>
      <c r="JGM186" s="471"/>
      <c r="JGN186" s="471"/>
      <c r="JGO186" s="471"/>
      <c r="JGP186" s="471"/>
      <c r="JGQ186" s="471"/>
      <c r="JGR186" s="471"/>
      <c r="JGS186" s="471"/>
      <c r="JGT186" s="471"/>
      <c r="JGU186" s="471"/>
      <c r="JGV186" s="471"/>
      <c r="JGW186" s="471"/>
      <c r="JGX186" s="471"/>
      <c r="JGY186" s="471"/>
      <c r="JGZ186" s="471"/>
      <c r="JHA186" s="471"/>
      <c r="JHB186" s="471"/>
      <c r="JHC186" s="471"/>
      <c r="JHD186" s="471"/>
      <c r="JHE186" s="471"/>
      <c r="JHF186" s="471"/>
      <c r="JHG186" s="471"/>
      <c r="JHH186" s="471"/>
      <c r="JHI186" s="471"/>
      <c r="JHJ186" s="471"/>
      <c r="JHK186" s="471"/>
      <c r="JHL186" s="471"/>
      <c r="JHM186" s="471"/>
      <c r="JHN186" s="471"/>
      <c r="JHO186" s="471"/>
      <c r="JHP186" s="471"/>
      <c r="JHQ186" s="471"/>
      <c r="JHR186" s="471"/>
      <c r="JHS186" s="471"/>
      <c r="JHT186" s="471"/>
      <c r="JHU186" s="471"/>
      <c r="JHV186" s="471"/>
      <c r="JHW186" s="471"/>
      <c r="JHX186" s="471"/>
      <c r="JHY186" s="471"/>
      <c r="JHZ186" s="471"/>
      <c r="JIA186" s="471"/>
      <c r="JIB186" s="471"/>
      <c r="JIC186" s="471"/>
      <c r="JID186" s="471"/>
      <c r="JIE186" s="471"/>
      <c r="JIF186" s="471"/>
      <c r="JIG186" s="471"/>
      <c r="JIH186" s="471"/>
      <c r="JII186" s="471"/>
      <c r="JIJ186" s="471"/>
      <c r="JIK186" s="471"/>
      <c r="JIL186" s="471"/>
      <c r="JIM186" s="471"/>
      <c r="JIN186" s="471"/>
      <c r="JIO186" s="471"/>
      <c r="JIP186" s="471"/>
      <c r="JIQ186" s="471"/>
      <c r="JIR186" s="471"/>
      <c r="JIS186" s="471"/>
      <c r="JIT186" s="471"/>
      <c r="JIU186" s="471"/>
      <c r="JIV186" s="471"/>
      <c r="JIW186" s="471"/>
      <c r="JIX186" s="471"/>
      <c r="JIY186" s="471"/>
      <c r="JIZ186" s="471"/>
      <c r="JJA186" s="471"/>
      <c r="JJB186" s="471"/>
      <c r="JJC186" s="471"/>
      <c r="JJD186" s="471"/>
      <c r="JJE186" s="471"/>
      <c r="JJF186" s="471"/>
      <c r="JJG186" s="471"/>
      <c r="JJH186" s="471"/>
      <c r="JJI186" s="471"/>
      <c r="JJJ186" s="471"/>
      <c r="JJK186" s="471"/>
      <c r="JJL186" s="471"/>
      <c r="JJM186" s="471"/>
      <c r="JJN186" s="471"/>
      <c r="JJO186" s="471"/>
      <c r="JJP186" s="471"/>
      <c r="JJQ186" s="471"/>
      <c r="JJR186" s="471"/>
      <c r="JJS186" s="471"/>
      <c r="JJT186" s="471"/>
      <c r="JJU186" s="471"/>
      <c r="JJV186" s="471"/>
      <c r="JJW186" s="471"/>
      <c r="JJX186" s="471"/>
      <c r="JJY186" s="471"/>
      <c r="JJZ186" s="471"/>
      <c r="JKA186" s="471"/>
      <c r="JKB186" s="471"/>
      <c r="JKC186" s="471"/>
      <c r="JKD186" s="471"/>
      <c r="JKE186" s="471"/>
      <c r="JKF186" s="471"/>
      <c r="JKG186" s="471"/>
      <c r="JKH186" s="471"/>
      <c r="JKI186" s="471"/>
      <c r="JKJ186" s="471"/>
      <c r="JKK186" s="471"/>
      <c r="JKL186" s="471"/>
      <c r="JKM186" s="471"/>
      <c r="JKN186" s="471"/>
      <c r="JKO186" s="471"/>
      <c r="JKP186" s="471"/>
      <c r="JKQ186" s="471"/>
      <c r="JKR186" s="471"/>
      <c r="JKS186" s="471"/>
      <c r="JKT186" s="471"/>
      <c r="JKU186" s="471"/>
      <c r="JKV186" s="471"/>
      <c r="JKW186" s="471"/>
      <c r="JKX186" s="471"/>
      <c r="JKY186" s="471"/>
      <c r="JKZ186" s="471"/>
      <c r="JLA186" s="471"/>
      <c r="JLB186" s="471"/>
      <c r="JLC186" s="471"/>
      <c r="JLD186" s="471"/>
      <c r="JLE186" s="471"/>
      <c r="JLF186" s="471"/>
      <c r="JLG186" s="471"/>
      <c r="JLH186" s="471"/>
      <c r="JLI186" s="471"/>
      <c r="JLJ186" s="471"/>
      <c r="JLK186" s="471"/>
      <c r="JLL186" s="471"/>
      <c r="JLM186" s="471"/>
      <c r="JLN186" s="471"/>
      <c r="JLO186" s="471"/>
      <c r="JLP186" s="471"/>
      <c r="JLQ186" s="471"/>
      <c r="JLR186" s="471"/>
      <c r="JLS186" s="471"/>
      <c r="JLT186" s="471"/>
      <c r="JLU186" s="471"/>
      <c r="JLV186" s="471"/>
      <c r="JLW186" s="471"/>
      <c r="JLX186" s="471"/>
      <c r="JLY186" s="471"/>
      <c r="JLZ186" s="471"/>
      <c r="JMA186" s="471"/>
      <c r="JMB186" s="471"/>
      <c r="JMC186" s="471"/>
      <c r="JMD186" s="471"/>
      <c r="JME186" s="471"/>
      <c r="JMF186" s="471"/>
      <c r="JMG186" s="471"/>
      <c r="JMH186" s="471"/>
      <c r="JMI186" s="471"/>
      <c r="JMJ186" s="471"/>
      <c r="JMK186" s="471"/>
      <c r="JML186" s="471"/>
      <c r="JMM186" s="471"/>
      <c r="JMN186" s="471"/>
      <c r="JMO186" s="471"/>
      <c r="JMP186" s="471"/>
      <c r="JMQ186" s="471"/>
      <c r="JMR186" s="471"/>
      <c r="JMS186" s="471"/>
      <c r="JMT186" s="471"/>
      <c r="JMU186" s="471"/>
      <c r="JMV186" s="471"/>
      <c r="JMW186" s="471"/>
      <c r="JMX186" s="471"/>
      <c r="JMY186" s="471"/>
      <c r="JMZ186" s="471"/>
      <c r="JNA186" s="471"/>
      <c r="JNB186" s="471"/>
      <c r="JNC186" s="471"/>
      <c r="JND186" s="471"/>
      <c r="JNE186" s="471"/>
      <c r="JNF186" s="471"/>
      <c r="JNG186" s="471"/>
      <c r="JNH186" s="471"/>
      <c r="JNI186" s="471"/>
      <c r="JNJ186" s="471"/>
      <c r="JNK186" s="471"/>
      <c r="JNL186" s="471"/>
      <c r="JNM186" s="471"/>
      <c r="JNN186" s="471"/>
      <c r="JNO186" s="471"/>
      <c r="JNP186" s="471"/>
      <c r="JNQ186" s="471"/>
      <c r="JNR186" s="471"/>
      <c r="JNS186" s="471"/>
      <c r="JNT186" s="471"/>
      <c r="JNU186" s="471"/>
      <c r="JNV186" s="471"/>
      <c r="JNW186" s="471"/>
      <c r="JNX186" s="471"/>
      <c r="JNY186" s="471"/>
      <c r="JNZ186" s="471"/>
      <c r="JOA186" s="471"/>
      <c r="JOB186" s="471"/>
      <c r="JOC186" s="471"/>
      <c r="JOD186" s="471"/>
      <c r="JOE186" s="471"/>
      <c r="JOF186" s="471"/>
      <c r="JOG186" s="471"/>
      <c r="JOH186" s="471"/>
      <c r="JOI186" s="471"/>
      <c r="JOJ186" s="471"/>
      <c r="JOK186" s="471"/>
      <c r="JOL186" s="471"/>
      <c r="JOM186" s="471"/>
      <c r="JON186" s="471"/>
      <c r="JOO186" s="471"/>
      <c r="JOP186" s="471"/>
      <c r="JOQ186" s="471"/>
      <c r="JOR186" s="471"/>
      <c r="JOS186" s="471"/>
      <c r="JOT186" s="471"/>
      <c r="JOU186" s="471"/>
      <c r="JOV186" s="471"/>
      <c r="JOW186" s="471"/>
      <c r="JOX186" s="471"/>
      <c r="JOY186" s="471"/>
      <c r="JOZ186" s="471"/>
      <c r="JPA186" s="471"/>
      <c r="JPB186" s="471"/>
      <c r="JPC186" s="471"/>
      <c r="JPD186" s="471"/>
      <c r="JPE186" s="471"/>
      <c r="JPF186" s="471"/>
      <c r="JPG186" s="471"/>
      <c r="JPH186" s="471"/>
      <c r="JPI186" s="471"/>
      <c r="JPJ186" s="471"/>
      <c r="JPK186" s="471"/>
      <c r="JPL186" s="471"/>
      <c r="JPM186" s="471"/>
      <c r="JPN186" s="471"/>
      <c r="JPO186" s="471"/>
      <c r="JPP186" s="471"/>
      <c r="JPQ186" s="471"/>
      <c r="JPR186" s="471"/>
      <c r="JPS186" s="471"/>
      <c r="JPT186" s="471"/>
      <c r="JPU186" s="471"/>
      <c r="JPV186" s="471"/>
      <c r="JPW186" s="471"/>
      <c r="JPX186" s="471"/>
      <c r="JPY186" s="471"/>
      <c r="JPZ186" s="471"/>
      <c r="JQA186" s="471"/>
      <c r="JQB186" s="471"/>
      <c r="JQC186" s="471"/>
      <c r="JQD186" s="471"/>
      <c r="JQE186" s="471"/>
      <c r="JQF186" s="471"/>
      <c r="JQG186" s="471"/>
      <c r="JQH186" s="471"/>
      <c r="JQI186" s="471"/>
      <c r="JQJ186" s="471"/>
      <c r="JQK186" s="471"/>
      <c r="JQL186" s="471"/>
      <c r="JQM186" s="471"/>
      <c r="JQN186" s="471"/>
      <c r="JQO186" s="471"/>
      <c r="JQP186" s="471"/>
      <c r="JQQ186" s="471"/>
      <c r="JQR186" s="471"/>
      <c r="JQS186" s="471"/>
      <c r="JQT186" s="471"/>
      <c r="JQU186" s="471"/>
      <c r="JQV186" s="471"/>
      <c r="JQW186" s="471"/>
      <c r="JQX186" s="471"/>
      <c r="JQY186" s="471"/>
      <c r="JQZ186" s="471"/>
      <c r="JRA186" s="471"/>
      <c r="JRB186" s="471"/>
      <c r="JRC186" s="471"/>
      <c r="JRD186" s="471"/>
      <c r="JRE186" s="471"/>
      <c r="JRF186" s="471"/>
      <c r="JRG186" s="471"/>
      <c r="JRH186" s="471"/>
      <c r="JRI186" s="471"/>
      <c r="JRJ186" s="471"/>
      <c r="JRK186" s="471"/>
      <c r="JRL186" s="471"/>
      <c r="JRM186" s="471"/>
      <c r="JRN186" s="471"/>
      <c r="JRO186" s="471"/>
      <c r="JRP186" s="471"/>
      <c r="JRQ186" s="471"/>
      <c r="JRR186" s="471"/>
      <c r="JRS186" s="471"/>
      <c r="JRT186" s="471"/>
      <c r="JRU186" s="471"/>
      <c r="JRV186" s="471"/>
      <c r="JRW186" s="471"/>
      <c r="JRX186" s="471"/>
      <c r="JRY186" s="471"/>
      <c r="JRZ186" s="471"/>
      <c r="JSA186" s="471"/>
      <c r="JSB186" s="471"/>
      <c r="JSC186" s="471"/>
      <c r="JSD186" s="471"/>
      <c r="JSE186" s="471"/>
      <c r="JSF186" s="471"/>
      <c r="JSG186" s="471"/>
      <c r="JSH186" s="471"/>
      <c r="JSI186" s="471"/>
      <c r="JSJ186" s="471"/>
      <c r="JSK186" s="471"/>
      <c r="JSL186" s="471"/>
      <c r="JSM186" s="471"/>
      <c r="JSN186" s="471"/>
      <c r="JSO186" s="471"/>
      <c r="JSP186" s="471"/>
      <c r="JSQ186" s="471"/>
      <c r="JSR186" s="471"/>
      <c r="JSS186" s="471"/>
      <c r="JST186" s="471"/>
      <c r="JSU186" s="471"/>
      <c r="JSV186" s="471"/>
      <c r="JSW186" s="471"/>
      <c r="JSX186" s="471"/>
      <c r="JSY186" s="471"/>
      <c r="JSZ186" s="471"/>
      <c r="JTA186" s="471"/>
      <c r="JTB186" s="471"/>
      <c r="JTC186" s="471"/>
      <c r="JTD186" s="471"/>
      <c r="JTE186" s="471"/>
      <c r="JTF186" s="471"/>
      <c r="JTG186" s="471"/>
      <c r="JTH186" s="471"/>
      <c r="JTI186" s="471"/>
      <c r="JTJ186" s="471"/>
      <c r="JTK186" s="471"/>
      <c r="JTL186" s="471"/>
      <c r="JTM186" s="471"/>
      <c r="JTN186" s="471"/>
      <c r="JTO186" s="471"/>
      <c r="JTP186" s="471"/>
      <c r="JTQ186" s="471"/>
      <c r="JTR186" s="471"/>
      <c r="JTS186" s="471"/>
      <c r="JTT186" s="471"/>
      <c r="JTU186" s="471"/>
      <c r="JTV186" s="471"/>
      <c r="JTW186" s="471"/>
      <c r="JTX186" s="471"/>
      <c r="JTY186" s="471"/>
      <c r="JTZ186" s="471"/>
      <c r="JUA186" s="471"/>
      <c r="JUB186" s="471"/>
      <c r="JUC186" s="471"/>
      <c r="JUD186" s="471"/>
      <c r="JUE186" s="471"/>
      <c r="JUF186" s="471"/>
      <c r="JUG186" s="471"/>
      <c r="JUH186" s="471"/>
      <c r="JUI186" s="471"/>
      <c r="JUJ186" s="471"/>
      <c r="JUK186" s="471"/>
      <c r="JUL186" s="471"/>
      <c r="JUM186" s="471"/>
      <c r="JUN186" s="471"/>
      <c r="JUO186" s="471"/>
      <c r="JUP186" s="471"/>
      <c r="JUQ186" s="471"/>
      <c r="JUR186" s="471"/>
      <c r="JUS186" s="471"/>
      <c r="JUT186" s="471"/>
      <c r="JUU186" s="471"/>
      <c r="JUV186" s="471"/>
      <c r="JUW186" s="471"/>
      <c r="JUX186" s="471"/>
      <c r="JUY186" s="471"/>
      <c r="JUZ186" s="471"/>
      <c r="JVA186" s="471"/>
      <c r="JVB186" s="471"/>
      <c r="JVC186" s="471"/>
      <c r="JVD186" s="471"/>
      <c r="JVE186" s="471"/>
      <c r="JVF186" s="471"/>
      <c r="JVG186" s="471"/>
      <c r="JVH186" s="471"/>
      <c r="JVI186" s="471"/>
      <c r="JVJ186" s="471"/>
      <c r="JVK186" s="471"/>
      <c r="JVL186" s="471"/>
      <c r="JVM186" s="471"/>
      <c r="JVN186" s="471"/>
      <c r="JVO186" s="471"/>
      <c r="JVP186" s="471"/>
      <c r="JVQ186" s="471"/>
      <c r="JVR186" s="471"/>
      <c r="JVS186" s="471"/>
      <c r="JVT186" s="471"/>
      <c r="JVU186" s="471"/>
      <c r="JVV186" s="471"/>
      <c r="JVW186" s="471"/>
      <c r="JVX186" s="471"/>
      <c r="JVY186" s="471"/>
      <c r="JVZ186" s="471"/>
      <c r="JWA186" s="471"/>
      <c r="JWB186" s="471"/>
      <c r="JWC186" s="471"/>
      <c r="JWD186" s="471"/>
      <c r="JWE186" s="471"/>
      <c r="JWF186" s="471"/>
      <c r="JWG186" s="471"/>
      <c r="JWH186" s="471"/>
      <c r="JWI186" s="471"/>
      <c r="JWJ186" s="471"/>
      <c r="JWK186" s="471"/>
      <c r="JWL186" s="471"/>
      <c r="JWM186" s="471"/>
      <c r="JWN186" s="471"/>
      <c r="JWO186" s="471"/>
      <c r="JWP186" s="471"/>
      <c r="JWQ186" s="471"/>
      <c r="JWR186" s="471"/>
      <c r="JWS186" s="471"/>
      <c r="JWT186" s="471"/>
      <c r="JWU186" s="471"/>
      <c r="JWV186" s="471"/>
      <c r="JWW186" s="471"/>
      <c r="JWX186" s="471"/>
      <c r="JWY186" s="471"/>
      <c r="JWZ186" s="471"/>
      <c r="JXA186" s="471"/>
      <c r="JXB186" s="471"/>
      <c r="JXC186" s="471"/>
      <c r="JXD186" s="471"/>
      <c r="JXE186" s="471"/>
      <c r="JXF186" s="471"/>
      <c r="JXG186" s="471"/>
      <c r="JXH186" s="471"/>
      <c r="JXI186" s="471"/>
      <c r="JXJ186" s="471"/>
      <c r="JXK186" s="471"/>
      <c r="JXL186" s="471"/>
      <c r="JXM186" s="471"/>
      <c r="JXN186" s="471"/>
      <c r="JXO186" s="471"/>
      <c r="JXP186" s="471"/>
      <c r="JXQ186" s="471"/>
      <c r="JXR186" s="471"/>
      <c r="JXS186" s="471"/>
      <c r="JXT186" s="471"/>
      <c r="JXU186" s="471"/>
      <c r="JXV186" s="471"/>
      <c r="JXW186" s="471"/>
      <c r="JXX186" s="471"/>
      <c r="JXY186" s="471"/>
      <c r="JXZ186" s="471"/>
      <c r="JYA186" s="471"/>
      <c r="JYB186" s="471"/>
      <c r="JYC186" s="471"/>
      <c r="JYD186" s="471"/>
      <c r="JYE186" s="471"/>
      <c r="JYF186" s="471"/>
      <c r="JYG186" s="471"/>
      <c r="JYH186" s="471"/>
      <c r="JYI186" s="471"/>
      <c r="JYJ186" s="471"/>
      <c r="JYK186" s="471"/>
      <c r="JYL186" s="471"/>
      <c r="JYM186" s="471"/>
      <c r="JYN186" s="471"/>
      <c r="JYO186" s="471"/>
      <c r="JYP186" s="471"/>
      <c r="JYQ186" s="471"/>
      <c r="JYR186" s="471"/>
      <c r="JYS186" s="471"/>
      <c r="JYT186" s="471"/>
      <c r="JYU186" s="471"/>
      <c r="JYV186" s="471"/>
      <c r="JYW186" s="471"/>
      <c r="JYX186" s="471"/>
      <c r="JYY186" s="471"/>
      <c r="JYZ186" s="471"/>
      <c r="JZA186" s="471"/>
      <c r="JZB186" s="471"/>
      <c r="JZC186" s="471"/>
      <c r="JZD186" s="471"/>
      <c r="JZE186" s="471"/>
      <c r="JZF186" s="471"/>
      <c r="JZG186" s="471"/>
      <c r="JZH186" s="471"/>
      <c r="JZI186" s="471"/>
      <c r="JZJ186" s="471"/>
      <c r="JZK186" s="471"/>
      <c r="JZL186" s="471"/>
      <c r="JZM186" s="471"/>
      <c r="JZN186" s="471"/>
      <c r="JZO186" s="471"/>
      <c r="JZP186" s="471"/>
      <c r="JZQ186" s="471"/>
      <c r="JZR186" s="471"/>
      <c r="JZS186" s="471"/>
      <c r="JZT186" s="471"/>
      <c r="JZU186" s="471"/>
      <c r="JZV186" s="471"/>
      <c r="JZW186" s="471"/>
      <c r="JZX186" s="471"/>
      <c r="JZY186" s="471"/>
      <c r="JZZ186" s="471"/>
      <c r="KAA186" s="471"/>
      <c r="KAB186" s="471"/>
      <c r="KAC186" s="471"/>
      <c r="KAD186" s="471"/>
      <c r="KAE186" s="471"/>
      <c r="KAF186" s="471"/>
      <c r="KAG186" s="471"/>
      <c r="KAH186" s="471"/>
      <c r="KAI186" s="471"/>
      <c r="KAJ186" s="471"/>
      <c r="KAK186" s="471"/>
      <c r="KAL186" s="471"/>
      <c r="KAM186" s="471"/>
      <c r="KAN186" s="471"/>
      <c r="KAO186" s="471"/>
      <c r="KAP186" s="471"/>
      <c r="KAQ186" s="471"/>
      <c r="KAR186" s="471"/>
      <c r="KAS186" s="471"/>
      <c r="KAT186" s="471"/>
      <c r="KAU186" s="471"/>
      <c r="KAV186" s="471"/>
      <c r="KAW186" s="471"/>
      <c r="KAX186" s="471"/>
      <c r="KAY186" s="471"/>
      <c r="KAZ186" s="471"/>
      <c r="KBA186" s="471"/>
      <c r="KBB186" s="471"/>
      <c r="KBC186" s="471"/>
      <c r="KBD186" s="471"/>
      <c r="KBE186" s="471"/>
      <c r="KBF186" s="471"/>
      <c r="KBG186" s="471"/>
      <c r="KBH186" s="471"/>
      <c r="KBI186" s="471"/>
      <c r="KBJ186" s="471"/>
      <c r="KBK186" s="471"/>
      <c r="KBL186" s="471"/>
      <c r="KBM186" s="471"/>
      <c r="KBN186" s="471"/>
      <c r="KBO186" s="471"/>
      <c r="KBP186" s="471"/>
      <c r="KBQ186" s="471"/>
      <c r="KBR186" s="471"/>
      <c r="KBS186" s="471"/>
      <c r="KBT186" s="471"/>
      <c r="KBU186" s="471"/>
      <c r="KBV186" s="471"/>
      <c r="KBW186" s="471"/>
      <c r="KBX186" s="471"/>
      <c r="KBY186" s="471"/>
      <c r="KBZ186" s="471"/>
      <c r="KCA186" s="471"/>
      <c r="KCB186" s="471"/>
      <c r="KCC186" s="471"/>
      <c r="KCD186" s="471"/>
      <c r="KCE186" s="471"/>
      <c r="KCF186" s="471"/>
      <c r="KCG186" s="471"/>
      <c r="KCH186" s="471"/>
      <c r="KCI186" s="471"/>
      <c r="KCJ186" s="471"/>
      <c r="KCK186" s="471"/>
      <c r="KCL186" s="471"/>
      <c r="KCM186" s="471"/>
      <c r="KCN186" s="471"/>
      <c r="KCO186" s="471"/>
      <c r="KCP186" s="471"/>
      <c r="KCQ186" s="471"/>
      <c r="KCR186" s="471"/>
      <c r="KCS186" s="471"/>
      <c r="KCT186" s="471"/>
      <c r="KCU186" s="471"/>
      <c r="KCV186" s="471"/>
      <c r="KCW186" s="471"/>
      <c r="KCX186" s="471"/>
      <c r="KCY186" s="471"/>
      <c r="KCZ186" s="471"/>
      <c r="KDA186" s="471"/>
      <c r="KDB186" s="471"/>
      <c r="KDC186" s="471"/>
      <c r="KDD186" s="471"/>
      <c r="KDE186" s="471"/>
      <c r="KDF186" s="471"/>
      <c r="KDG186" s="471"/>
      <c r="KDH186" s="471"/>
      <c r="KDI186" s="471"/>
      <c r="KDJ186" s="471"/>
      <c r="KDK186" s="471"/>
      <c r="KDL186" s="471"/>
      <c r="KDM186" s="471"/>
      <c r="KDN186" s="471"/>
      <c r="KDO186" s="471"/>
      <c r="KDP186" s="471"/>
      <c r="KDQ186" s="471"/>
      <c r="KDR186" s="471"/>
      <c r="KDS186" s="471"/>
      <c r="KDT186" s="471"/>
      <c r="KDU186" s="471"/>
      <c r="KDV186" s="471"/>
      <c r="KDW186" s="471"/>
      <c r="KDX186" s="471"/>
      <c r="KDY186" s="471"/>
      <c r="KDZ186" s="471"/>
      <c r="KEA186" s="471"/>
      <c r="KEB186" s="471"/>
      <c r="KEC186" s="471"/>
      <c r="KED186" s="471"/>
      <c r="KEE186" s="471"/>
      <c r="KEF186" s="471"/>
      <c r="KEG186" s="471"/>
      <c r="KEH186" s="471"/>
      <c r="KEI186" s="471"/>
      <c r="KEJ186" s="471"/>
      <c r="KEK186" s="471"/>
      <c r="KEL186" s="471"/>
      <c r="KEM186" s="471"/>
      <c r="KEN186" s="471"/>
      <c r="KEO186" s="471"/>
      <c r="KEP186" s="471"/>
      <c r="KEQ186" s="471"/>
      <c r="KER186" s="471"/>
      <c r="KES186" s="471"/>
      <c r="KET186" s="471"/>
      <c r="KEU186" s="471"/>
      <c r="KEV186" s="471"/>
      <c r="KEW186" s="471"/>
      <c r="KEX186" s="471"/>
      <c r="KEY186" s="471"/>
      <c r="KEZ186" s="471"/>
      <c r="KFA186" s="471"/>
      <c r="KFB186" s="471"/>
      <c r="KFC186" s="471"/>
      <c r="KFD186" s="471"/>
      <c r="KFE186" s="471"/>
      <c r="KFF186" s="471"/>
      <c r="KFG186" s="471"/>
      <c r="KFH186" s="471"/>
      <c r="KFI186" s="471"/>
      <c r="KFJ186" s="471"/>
      <c r="KFK186" s="471"/>
      <c r="KFL186" s="471"/>
      <c r="KFM186" s="471"/>
      <c r="KFN186" s="471"/>
      <c r="KFO186" s="471"/>
      <c r="KFP186" s="471"/>
      <c r="KFQ186" s="471"/>
      <c r="KFR186" s="471"/>
      <c r="KFS186" s="471"/>
      <c r="KFT186" s="471"/>
      <c r="KFU186" s="471"/>
      <c r="KFV186" s="471"/>
      <c r="KFW186" s="471"/>
      <c r="KFX186" s="471"/>
      <c r="KFY186" s="471"/>
      <c r="KFZ186" s="471"/>
      <c r="KGA186" s="471"/>
      <c r="KGB186" s="471"/>
      <c r="KGC186" s="471"/>
      <c r="KGD186" s="471"/>
      <c r="KGE186" s="471"/>
      <c r="KGF186" s="471"/>
      <c r="KGG186" s="471"/>
      <c r="KGH186" s="471"/>
      <c r="KGI186" s="471"/>
      <c r="KGJ186" s="471"/>
      <c r="KGK186" s="471"/>
      <c r="KGL186" s="471"/>
      <c r="KGM186" s="471"/>
      <c r="KGN186" s="471"/>
      <c r="KGO186" s="471"/>
      <c r="KGP186" s="471"/>
      <c r="KGQ186" s="471"/>
      <c r="KGR186" s="471"/>
      <c r="KGS186" s="471"/>
      <c r="KGT186" s="471"/>
      <c r="KGU186" s="471"/>
      <c r="KGV186" s="471"/>
      <c r="KGW186" s="471"/>
      <c r="KGX186" s="471"/>
      <c r="KGY186" s="471"/>
      <c r="KGZ186" s="471"/>
      <c r="KHA186" s="471"/>
      <c r="KHB186" s="471"/>
      <c r="KHC186" s="471"/>
      <c r="KHD186" s="471"/>
      <c r="KHE186" s="471"/>
      <c r="KHF186" s="471"/>
      <c r="KHG186" s="471"/>
      <c r="KHH186" s="471"/>
      <c r="KHI186" s="471"/>
      <c r="KHJ186" s="471"/>
      <c r="KHK186" s="471"/>
      <c r="KHL186" s="471"/>
      <c r="KHM186" s="471"/>
      <c r="KHN186" s="471"/>
      <c r="KHO186" s="471"/>
      <c r="KHP186" s="471"/>
      <c r="KHQ186" s="471"/>
      <c r="KHR186" s="471"/>
      <c r="KHS186" s="471"/>
      <c r="KHT186" s="471"/>
      <c r="KHU186" s="471"/>
      <c r="KHV186" s="471"/>
      <c r="KHW186" s="471"/>
      <c r="KHX186" s="471"/>
      <c r="KHY186" s="471"/>
      <c r="KHZ186" s="471"/>
      <c r="KIA186" s="471"/>
      <c r="KIB186" s="471"/>
      <c r="KIC186" s="471"/>
      <c r="KID186" s="471"/>
      <c r="KIE186" s="471"/>
      <c r="KIF186" s="471"/>
      <c r="KIG186" s="471"/>
      <c r="KIH186" s="471"/>
      <c r="KII186" s="471"/>
      <c r="KIJ186" s="471"/>
      <c r="KIK186" s="471"/>
      <c r="KIL186" s="471"/>
      <c r="KIM186" s="471"/>
      <c r="KIN186" s="471"/>
      <c r="KIO186" s="471"/>
      <c r="KIP186" s="471"/>
      <c r="KIQ186" s="471"/>
      <c r="KIR186" s="471"/>
      <c r="KIS186" s="471"/>
      <c r="KIT186" s="471"/>
      <c r="KIU186" s="471"/>
      <c r="KIV186" s="471"/>
      <c r="KIW186" s="471"/>
      <c r="KIX186" s="471"/>
      <c r="KIY186" s="471"/>
      <c r="KIZ186" s="471"/>
      <c r="KJA186" s="471"/>
      <c r="KJB186" s="471"/>
      <c r="KJC186" s="471"/>
      <c r="KJD186" s="471"/>
      <c r="KJE186" s="471"/>
      <c r="KJF186" s="471"/>
      <c r="KJG186" s="471"/>
      <c r="KJH186" s="471"/>
      <c r="KJI186" s="471"/>
      <c r="KJJ186" s="471"/>
      <c r="KJK186" s="471"/>
      <c r="KJL186" s="471"/>
      <c r="KJM186" s="471"/>
      <c r="KJN186" s="471"/>
      <c r="KJO186" s="471"/>
      <c r="KJP186" s="471"/>
      <c r="KJQ186" s="471"/>
      <c r="KJR186" s="471"/>
      <c r="KJS186" s="471"/>
      <c r="KJT186" s="471"/>
      <c r="KJU186" s="471"/>
      <c r="KJV186" s="471"/>
      <c r="KJW186" s="471"/>
      <c r="KJX186" s="471"/>
      <c r="KJY186" s="471"/>
      <c r="KJZ186" s="471"/>
      <c r="KKA186" s="471"/>
      <c r="KKB186" s="471"/>
      <c r="KKC186" s="471"/>
      <c r="KKD186" s="471"/>
      <c r="KKE186" s="471"/>
      <c r="KKF186" s="471"/>
      <c r="KKG186" s="471"/>
      <c r="KKH186" s="471"/>
      <c r="KKI186" s="471"/>
      <c r="KKJ186" s="471"/>
      <c r="KKK186" s="471"/>
      <c r="KKL186" s="471"/>
      <c r="KKM186" s="471"/>
      <c r="KKN186" s="471"/>
      <c r="KKO186" s="471"/>
      <c r="KKP186" s="471"/>
      <c r="KKQ186" s="471"/>
      <c r="KKR186" s="471"/>
      <c r="KKS186" s="471"/>
      <c r="KKT186" s="471"/>
      <c r="KKU186" s="471"/>
      <c r="KKV186" s="471"/>
      <c r="KKW186" s="471"/>
      <c r="KKX186" s="471"/>
      <c r="KKY186" s="471"/>
      <c r="KKZ186" s="471"/>
      <c r="KLA186" s="471"/>
      <c r="KLB186" s="471"/>
      <c r="KLC186" s="471"/>
      <c r="KLD186" s="471"/>
      <c r="KLE186" s="471"/>
      <c r="KLF186" s="471"/>
      <c r="KLG186" s="471"/>
      <c r="KLH186" s="471"/>
      <c r="KLI186" s="471"/>
      <c r="KLJ186" s="471"/>
      <c r="KLK186" s="471"/>
      <c r="KLL186" s="471"/>
      <c r="KLM186" s="471"/>
      <c r="KLN186" s="471"/>
      <c r="KLO186" s="471"/>
      <c r="KLP186" s="471"/>
      <c r="KLQ186" s="471"/>
      <c r="KLR186" s="471"/>
      <c r="KLS186" s="471"/>
      <c r="KLT186" s="471"/>
      <c r="KLU186" s="471"/>
      <c r="KLV186" s="471"/>
      <c r="KLW186" s="471"/>
      <c r="KLX186" s="471"/>
      <c r="KLY186" s="471"/>
      <c r="KLZ186" s="471"/>
      <c r="KMA186" s="471"/>
      <c r="KMB186" s="471"/>
      <c r="KMC186" s="471"/>
      <c r="KMD186" s="471"/>
      <c r="KME186" s="471"/>
      <c r="KMF186" s="471"/>
      <c r="KMG186" s="471"/>
      <c r="KMH186" s="471"/>
      <c r="KMI186" s="471"/>
      <c r="KMJ186" s="471"/>
      <c r="KMK186" s="471"/>
      <c r="KML186" s="471"/>
      <c r="KMM186" s="471"/>
      <c r="KMN186" s="471"/>
      <c r="KMO186" s="471"/>
      <c r="KMP186" s="471"/>
      <c r="KMQ186" s="471"/>
      <c r="KMR186" s="471"/>
      <c r="KMS186" s="471"/>
      <c r="KMT186" s="471"/>
      <c r="KMU186" s="471"/>
      <c r="KMV186" s="471"/>
      <c r="KMW186" s="471"/>
      <c r="KMX186" s="471"/>
      <c r="KMY186" s="471"/>
      <c r="KMZ186" s="471"/>
      <c r="KNA186" s="471"/>
      <c r="KNB186" s="471"/>
      <c r="KNC186" s="471"/>
      <c r="KND186" s="471"/>
      <c r="KNE186" s="471"/>
      <c r="KNF186" s="471"/>
      <c r="KNG186" s="471"/>
      <c r="KNH186" s="471"/>
      <c r="KNI186" s="471"/>
      <c r="KNJ186" s="471"/>
      <c r="KNK186" s="471"/>
      <c r="KNL186" s="471"/>
      <c r="KNM186" s="471"/>
      <c r="KNN186" s="471"/>
      <c r="KNO186" s="471"/>
      <c r="KNP186" s="471"/>
      <c r="KNQ186" s="471"/>
      <c r="KNR186" s="471"/>
      <c r="KNS186" s="471"/>
      <c r="KNT186" s="471"/>
      <c r="KNU186" s="471"/>
      <c r="KNV186" s="471"/>
      <c r="KNW186" s="471"/>
      <c r="KNX186" s="471"/>
      <c r="KNY186" s="471"/>
      <c r="KNZ186" s="471"/>
      <c r="KOA186" s="471"/>
      <c r="KOB186" s="471"/>
      <c r="KOC186" s="471"/>
      <c r="KOD186" s="471"/>
      <c r="KOE186" s="471"/>
      <c r="KOF186" s="471"/>
      <c r="KOG186" s="471"/>
      <c r="KOH186" s="471"/>
      <c r="KOI186" s="471"/>
      <c r="KOJ186" s="471"/>
      <c r="KOK186" s="471"/>
      <c r="KOL186" s="471"/>
      <c r="KOM186" s="471"/>
      <c r="KON186" s="471"/>
      <c r="KOO186" s="471"/>
      <c r="KOP186" s="471"/>
      <c r="KOQ186" s="471"/>
      <c r="KOR186" s="471"/>
      <c r="KOS186" s="471"/>
      <c r="KOT186" s="471"/>
      <c r="KOU186" s="471"/>
      <c r="KOV186" s="471"/>
      <c r="KOW186" s="471"/>
      <c r="KOX186" s="471"/>
      <c r="KOY186" s="471"/>
      <c r="KOZ186" s="471"/>
      <c r="KPA186" s="471"/>
      <c r="KPB186" s="471"/>
      <c r="KPC186" s="471"/>
      <c r="KPD186" s="471"/>
      <c r="KPE186" s="471"/>
      <c r="KPF186" s="471"/>
      <c r="KPG186" s="471"/>
      <c r="KPH186" s="471"/>
      <c r="KPI186" s="471"/>
      <c r="KPJ186" s="471"/>
      <c r="KPK186" s="471"/>
      <c r="KPL186" s="471"/>
      <c r="KPM186" s="471"/>
      <c r="KPN186" s="471"/>
      <c r="KPO186" s="471"/>
      <c r="KPP186" s="471"/>
      <c r="KPQ186" s="471"/>
      <c r="KPR186" s="471"/>
      <c r="KPS186" s="471"/>
      <c r="KPT186" s="471"/>
      <c r="KPU186" s="471"/>
      <c r="KPV186" s="471"/>
      <c r="KPW186" s="471"/>
      <c r="KPX186" s="471"/>
      <c r="KPY186" s="471"/>
      <c r="KPZ186" s="471"/>
      <c r="KQA186" s="471"/>
      <c r="KQB186" s="471"/>
      <c r="KQC186" s="471"/>
      <c r="KQD186" s="471"/>
      <c r="KQE186" s="471"/>
      <c r="KQF186" s="471"/>
      <c r="KQG186" s="471"/>
      <c r="KQH186" s="471"/>
      <c r="KQI186" s="471"/>
      <c r="KQJ186" s="471"/>
      <c r="KQK186" s="471"/>
      <c r="KQL186" s="471"/>
      <c r="KQM186" s="471"/>
      <c r="KQN186" s="471"/>
      <c r="KQO186" s="471"/>
      <c r="KQP186" s="471"/>
      <c r="KQQ186" s="471"/>
      <c r="KQR186" s="471"/>
      <c r="KQS186" s="471"/>
      <c r="KQT186" s="471"/>
      <c r="KQU186" s="471"/>
      <c r="KQV186" s="471"/>
      <c r="KQW186" s="471"/>
      <c r="KQX186" s="471"/>
      <c r="KQY186" s="471"/>
      <c r="KQZ186" s="471"/>
      <c r="KRA186" s="471"/>
      <c r="KRB186" s="471"/>
      <c r="KRC186" s="471"/>
      <c r="KRD186" s="471"/>
      <c r="KRE186" s="471"/>
      <c r="KRF186" s="471"/>
      <c r="KRG186" s="471"/>
      <c r="KRH186" s="471"/>
      <c r="KRI186" s="471"/>
      <c r="KRJ186" s="471"/>
      <c r="KRK186" s="471"/>
      <c r="KRL186" s="471"/>
      <c r="KRM186" s="471"/>
      <c r="KRN186" s="471"/>
      <c r="KRO186" s="471"/>
      <c r="KRP186" s="471"/>
      <c r="KRQ186" s="471"/>
      <c r="KRR186" s="471"/>
      <c r="KRS186" s="471"/>
      <c r="KRT186" s="471"/>
      <c r="KRU186" s="471"/>
      <c r="KRV186" s="471"/>
      <c r="KRW186" s="471"/>
      <c r="KRX186" s="471"/>
      <c r="KRY186" s="471"/>
      <c r="KRZ186" s="471"/>
      <c r="KSA186" s="471"/>
      <c r="KSB186" s="471"/>
      <c r="KSC186" s="471"/>
      <c r="KSD186" s="471"/>
      <c r="KSE186" s="471"/>
      <c r="KSF186" s="471"/>
      <c r="KSG186" s="471"/>
      <c r="KSH186" s="471"/>
      <c r="KSI186" s="471"/>
      <c r="KSJ186" s="471"/>
      <c r="KSK186" s="471"/>
      <c r="KSL186" s="471"/>
      <c r="KSM186" s="471"/>
      <c r="KSN186" s="471"/>
      <c r="KSO186" s="471"/>
      <c r="KSP186" s="471"/>
      <c r="KSQ186" s="471"/>
      <c r="KSR186" s="471"/>
      <c r="KSS186" s="471"/>
      <c r="KST186" s="471"/>
      <c r="KSU186" s="471"/>
      <c r="KSV186" s="471"/>
      <c r="KSW186" s="471"/>
      <c r="KSX186" s="471"/>
      <c r="KSY186" s="471"/>
      <c r="KSZ186" s="471"/>
      <c r="KTA186" s="471"/>
      <c r="KTB186" s="471"/>
      <c r="KTC186" s="471"/>
      <c r="KTD186" s="471"/>
      <c r="KTE186" s="471"/>
      <c r="KTF186" s="471"/>
      <c r="KTG186" s="471"/>
      <c r="KTH186" s="471"/>
      <c r="KTI186" s="471"/>
      <c r="KTJ186" s="471"/>
      <c r="KTK186" s="471"/>
      <c r="KTL186" s="471"/>
      <c r="KTM186" s="471"/>
      <c r="KTN186" s="471"/>
      <c r="KTO186" s="471"/>
      <c r="KTP186" s="471"/>
      <c r="KTQ186" s="471"/>
      <c r="KTR186" s="471"/>
      <c r="KTS186" s="471"/>
      <c r="KTT186" s="471"/>
      <c r="KTU186" s="471"/>
      <c r="KTV186" s="471"/>
      <c r="KTW186" s="471"/>
      <c r="KTX186" s="471"/>
      <c r="KTY186" s="471"/>
      <c r="KTZ186" s="471"/>
      <c r="KUA186" s="471"/>
      <c r="KUB186" s="471"/>
      <c r="KUC186" s="471"/>
      <c r="KUD186" s="471"/>
      <c r="KUE186" s="471"/>
      <c r="KUF186" s="471"/>
      <c r="KUG186" s="471"/>
      <c r="KUH186" s="471"/>
      <c r="KUI186" s="471"/>
      <c r="KUJ186" s="471"/>
      <c r="KUK186" s="471"/>
      <c r="KUL186" s="471"/>
      <c r="KUM186" s="471"/>
      <c r="KUN186" s="471"/>
      <c r="KUO186" s="471"/>
      <c r="KUP186" s="471"/>
      <c r="KUQ186" s="471"/>
      <c r="KUR186" s="471"/>
      <c r="KUS186" s="471"/>
      <c r="KUT186" s="471"/>
      <c r="KUU186" s="471"/>
      <c r="KUV186" s="471"/>
      <c r="KUW186" s="471"/>
      <c r="KUX186" s="471"/>
      <c r="KUY186" s="471"/>
      <c r="KUZ186" s="471"/>
      <c r="KVA186" s="471"/>
      <c r="KVB186" s="471"/>
      <c r="KVC186" s="471"/>
      <c r="KVD186" s="471"/>
      <c r="KVE186" s="471"/>
      <c r="KVF186" s="471"/>
      <c r="KVG186" s="471"/>
      <c r="KVH186" s="471"/>
      <c r="KVI186" s="471"/>
      <c r="KVJ186" s="471"/>
      <c r="KVK186" s="471"/>
      <c r="KVL186" s="471"/>
      <c r="KVM186" s="471"/>
      <c r="KVN186" s="471"/>
      <c r="KVO186" s="471"/>
      <c r="KVP186" s="471"/>
      <c r="KVQ186" s="471"/>
      <c r="KVR186" s="471"/>
      <c r="KVS186" s="471"/>
      <c r="KVT186" s="471"/>
      <c r="KVU186" s="471"/>
      <c r="KVV186" s="471"/>
      <c r="KVW186" s="471"/>
      <c r="KVX186" s="471"/>
      <c r="KVY186" s="471"/>
      <c r="KVZ186" s="471"/>
      <c r="KWA186" s="471"/>
      <c r="KWB186" s="471"/>
      <c r="KWC186" s="471"/>
      <c r="KWD186" s="471"/>
      <c r="KWE186" s="471"/>
      <c r="KWF186" s="471"/>
      <c r="KWG186" s="471"/>
      <c r="KWH186" s="471"/>
      <c r="KWI186" s="471"/>
      <c r="KWJ186" s="471"/>
      <c r="KWK186" s="471"/>
      <c r="KWL186" s="471"/>
      <c r="KWM186" s="471"/>
      <c r="KWN186" s="471"/>
      <c r="KWO186" s="471"/>
      <c r="KWP186" s="471"/>
      <c r="KWQ186" s="471"/>
      <c r="KWR186" s="471"/>
      <c r="KWS186" s="471"/>
      <c r="KWT186" s="471"/>
      <c r="KWU186" s="471"/>
      <c r="KWV186" s="471"/>
      <c r="KWW186" s="471"/>
      <c r="KWX186" s="471"/>
      <c r="KWY186" s="471"/>
      <c r="KWZ186" s="471"/>
      <c r="KXA186" s="471"/>
      <c r="KXB186" s="471"/>
      <c r="KXC186" s="471"/>
      <c r="KXD186" s="471"/>
      <c r="KXE186" s="471"/>
      <c r="KXF186" s="471"/>
      <c r="KXG186" s="471"/>
      <c r="KXH186" s="471"/>
      <c r="KXI186" s="471"/>
      <c r="KXJ186" s="471"/>
      <c r="KXK186" s="471"/>
      <c r="KXL186" s="471"/>
      <c r="KXM186" s="471"/>
      <c r="KXN186" s="471"/>
      <c r="KXO186" s="471"/>
      <c r="KXP186" s="471"/>
      <c r="KXQ186" s="471"/>
      <c r="KXR186" s="471"/>
      <c r="KXS186" s="471"/>
      <c r="KXT186" s="471"/>
      <c r="KXU186" s="471"/>
      <c r="KXV186" s="471"/>
      <c r="KXW186" s="471"/>
      <c r="KXX186" s="471"/>
      <c r="KXY186" s="471"/>
      <c r="KXZ186" s="471"/>
      <c r="KYA186" s="471"/>
      <c r="KYB186" s="471"/>
      <c r="KYC186" s="471"/>
      <c r="KYD186" s="471"/>
      <c r="KYE186" s="471"/>
      <c r="KYF186" s="471"/>
      <c r="KYG186" s="471"/>
      <c r="KYH186" s="471"/>
      <c r="KYI186" s="471"/>
      <c r="KYJ186" s="471"/>
      <c r="KYK186" s="471"/>
      <c r="KYL186" s="471"/>
      <c r="KYM186" s="471"/>
      <c r="KYN186" s="471"/>
      <c r="KYO186" s="471"/>
      <c r="KYP186" s="471"/>
      <c r="KYQ186" s="471"/>
      <c r="KYR186" s="471"/>
      <c r="KYS186" s="471"/>
      <c r="KYT186" s="471"/>
      <c r="KYU186" s="471"/>
      <c r="KYV186" s="471"/>
      <c r="KYW186" s="471"/>
      <c r="KYX186" s="471"/>
      <c r="KYY186" s="471"/>
      <c r="KYZ186" s="471"/>
      <c r="KZA186" s="471"/>
      <c r="KZB186" s="471"/>
      <c r="KZC186" s="471"/>
      <c r="KZD186" s="471"/>
      <c r="KZE186" s="471"/>
      <c r="KZF186" s="471"/>
      <c r="KZG186" s="471"/>
      <c r="KZH186" s="471"/>
      <c r="KZI186" s="471"/>
      <c r="KZJ186" s="471"/>
      <c r="KZK186" s="471"/>
      <c r="KZL186" s="471"/>
      <c r="KZM186" s="471"/>
      <c r="KZN186" s="471"/>
      <c r="KZO186" s="471"/>
      <c r="KZP186" s="471"/>
      <c r="KZQ186" s="471"/>
      <c r="KZR186" s="471"/>
      <c r="KZS186" s="471"/>
      <c r="KZT186" s="471"/>
      <c r="KZU186" s="471"/>
      <c r="KZV186" s="471"/>
      <c r="KZW186" s="471"/>
      <c r="KZX186" s="471"/>
      <c r="KZY186" s="471"/>
      <c r="KZZ186" s="471"/>
      <c r="LAA186" s="471"/>
      <c r="LAB186" s="471"/>
      <c r="LAC186" s="471"/>
      <c r="LAD186" s="471"/>
      <c r="LAE186" s="471"/>
      <c r="LAF186" s="471"/>
      <c r="LAG186" s="471"/>
      <c r="LAH186" s="471"/>
      <c r="LAI186" s="471"/>
      <c r="LAJ186" s="471"/>
      <c r="LAK186" s="471"/>
      <c r="LAL186" s="471"/>
      <c r="LAM186" s="471"/>
      <c r="LAN186" s="471"/>
      <c r="LAO186" s="471"/>
      <c r="LAP186" s="471"/>
      <c r="LAQ186" s="471"/>
      <c r="LAR186" s="471"/>
      <c r="LAS186" s="471"/>
      <c r="LAT186" s="471"/>
      <c r="LAU186" s="471"/>
      <c r="LAV186" s="471"/>
      <c r="LAW186" s="471"/>
      <c r="LAX186" s="471"/>
      <c r="LAY186" s="471"/>
      <c r="LAZ186" s="471"/>
      <c r="LBA186" s="471"/>
      <c r="LBB186" s="471"/>
      <c r="LBC186" s="471"/>
      <c r="LBD186" s="471"/>
      <c r="LBE186" s="471"/>
      <c r="LBF186" s="471"/>
      <c r="LBG186" s="471"/>
      <c r="LBH186" s="471"/>
      <c r="LBI186" s="471"/>
      <c r="LBJ186" s="471"/>
      <c r="LBK186" s="471"/>
      <c r="LBL186" s="471"/>
      <c r="LBM186" s="471"/>
      <c r="LBN186" s="471"/>
      <c r="LBO186" s="471"/>
      <c r="LBP186" s="471"/>
      <c r="LBQ186" s="471"/>
      <c r="LBR186" s="471"/>
      <c r="LBS186" s="471"/>
      <c r="LBT186" s="471"/>
      <c r="LBU186" s="471"/>
      <c r="LBV186" s="471"/>
      <c r="LBW186" s="471"/>
      <c r="LBX186" s="471"/>
      <c r="LBY186" s="471"/>
      <c r="LBZ186" s="471"/>
      <c r="LCA186" s="471"/>
      <c r="LCB186" s="471"/>
      <c r="LCC186" s="471"/>
      <c r="LCD186" s="471"/>
      <c r="LCE186" s="471"/>
      <c r="LCF186" s="471"/>
      <c r="LCG186" s="471"/>
      <c r="LCH186" s="471"/>
      <c r="LCI186" s="471"/>
      <c r="LCJ186" s="471"/>
      <c r="LCK186" s="471"/>
      <c r="LCL186" s="471"/>
      <c r="LCM186" s="471"/>
      <c r="LCN186" s="471"/>
      <c r="LCO186" s="471"/>
      <c r="LCP186" s="471"/>
      <c r="LCQ186" s="471"/>
      <c r="LCR186" s="471"/>
      <c r="LCS186" s="471"/>
      <c r="LCT186" s="471"/>
      <c r="LCU186" s="471"/>
      <c r="LCV186" s="471"/>
      <c r="LCW186" s="471"/>
      <c r="LCX186" s="471"/>
      <c r="LCY186" s="471"/>
      <c r="LCZ186" s="471"/>
      <c r="LDA186" s="471"/>
      <c r="LDB186" s="471"/>
      <c r="LDC186" s="471"/>
      <c r="LDD186" s="471"/>
      <c r="LDE186" s="471"/>
      <c r="LDF186" s="471"/>
      <c r="LDG186" s="471"/>
      <c r="LDH186" s="471"/>
      <c r="LDI186" s="471"/>
      <c r="LDJ186" s="471"/>
      <c r="LDK186" s="471"/>
      <c r="LDL186" s="471"/>
      <c r="LDM186" s="471"/>
      <c r="LDN186" s="471"/>
      <c r="LDO186" s="471"/>
      <c r="LDP186" s="471"/>
      <c r="LDQ186" s="471"/>
      <c r="LDR186" s="471"/>
      <c r="LDS186" s="471"/>
      <c r="LDT186" s="471"/>
      <c r="LDU186" s="471"/>
      <c r="LDV186" s="471"/>
      <c r="LDW186" s="471"/>
      <c r="LDX186" s="471"/>
      <c r="LDY186" s="471"/>
      <c r="LDZ186" s="471"/>
      <c r="LEA186" s="471"/>
      <c r="LEB186" s="471"/>
      <c r="LEC186" s="471"/>
      <c r="LED186" s="471"/>
      <c r="LEE186" s="471"/>
      <c r="LEF186" s="471"/>
      <c r="LEG186" s="471"/>
      <c r="LEH186" s="471"/>
      <c r="LEI186" s="471"/>
      <c r="LEJ186" s="471"/>
      <c r="LEK186" s="471"/>
      <c r="LEL186" s="471"/>
      <c r="LEM186" s="471"/>
      <c r="LEN186" s="471"/>
      <c r="LEO186" s="471"/>
      <c r="LEP186" s="471"/>
      <c r="LEQ186" s="471"/>
      <c r="LER186" s="471"/>
      <c r="LES186" s="471"/>
      <c r="LET186" s="471"/>
      <c r="LEU186" s="471"/>
      <c r="LEV186" s="471"/>
      <c r="LEW186" s="471"/>
      <c r="LEX186" s="471"/>
      <c r="LEY186" s="471"/>
      <c r="LEZ186" s="471"/>
      <c r="LFA186" s="471"/>
      <c r="LFB186" s="471"/>
      <c r="LFC186" s="471"/>
      <c r="LFD186" s="471"/>
      <c r="LFE186" s="471"/>
      <c r="LFF186" s="471"/>
      <c r="LFG186" s="471"/>
      <c r="LFH186" s="471"/>
      <c r="LFI186" s="471"/>
      <c r="LFJ186" s="471"/>
      <c r="LFK186" s="471"/>
      <c r="LFL186" s="471"/>
      <c r="LFM186" s="471"/>
      <c r="LFN186" s="471"/>
      <c r="LFO186" s="471"/>
      <c r="LFP186" s="471"/>
      <c r="LFQ186" s="471"/>
      <c r="LFR186" s="471"/>
      <c r="LFS186" s="471"/>
      <c r="LFT186" s="471"/>
      <c r="LFU186" s="471"/>
      <c r="LFV186" s="471"/>
      <c r="LFW186" s="471"/>
      <c r="LFX186" s="471"/>
      <c r="LFY186" s="471"/>
      <c r="LFZ186" s="471"/>
      <c r="LGA186" s="471"/>
      <c r="LGB186" s="471"/>
      <c r="LGC186" s="471"/>
      <c r="LGD186" s="471"/>
      <c r="LGE186" s="471"/>
      <c r="LGF186" s="471"/>
      <c r="LGG186" s="471"/>
      <c r="LGH186" s="471"/>
      <c r="LGI186" s="471"/>
      <c r="LGJ186" s="471"/>
      <c r="LGK186" s="471"/>
      <c r="LGL186" s="471"/>
      <c r="LGM186" s="471"/>
      <c r="LGN186" s="471"/>
      <c r="LGO186" s="471"/>
      <c r="LGP186" s="471"/>
      <c r="LGQ186" s="471"/>
      <c r="LGR186" s="471"/>
      <c r="LGS186" s="471"/>
      <c r="LGT186" s="471"/>
      <c r="LGU186" s="471"/>
      <c r="LGV186" s="471"/>
      <c r="LGW186" s="471"/>
      <c r="LGX186" s="471"/>
      <c r="LGY186" s="471"/>
      <c r="LGZ186" s="471"/>
      <c r="LHA186" s="471"/>
      <c r="LHB186" s="471"/>
      <c r="LHC186" s="471"/>
      <c r="LHD186" s="471"/>
      <c r="LHE186" s="471"/>
      <c r="LHF186" s="471"/>
      <c r="LHG186" s="471"/>
      <c r="LHH186" s="471"/>
      <c r="LHI186" s="471"/>
      <c r="LHJ186" s="471"/>
      <c r="LHK186" s="471"/>
      <c r="LHL186" s="471"/>
      <c r="LHM186" s="471"/>
      <c r="LHN186" s="471"/>
      <c r="LHO186" s="471"/>
      <c r="LHP186" s="471"/>
      <c r="LHQ186" s="471"/>
      <c r="LHR186" s="471"/>
      <c r="LHS186" s="471"/>
      <c r="LHT186" s="471"/>
      <c r="LHU186" s="471"/>
      <c r="LHV186" s="471"/>
      <c r="LHW186" s="471"/>
      <c r="LHX186" s="471"/>
      <c r="LHY186" s="471"/>
      <c r="LHZ186" s="471"/>
      <c r="LIA186" s="471"/>
      <c r="LIB186" s="471"/>
      <c r="LIC186" s="471"/>
      <c r="LID186" s="471"/>
      <c r="LIE186" s="471"/>
      <c r="LIF186" s="471"/>
      <c r="LIG186" s="471"/>
      <c r="LIH186" s="471"/>
      <c r="LII186" s="471"/>
      <c r="LIJ186" s="471"/>
      <c r="LIK186" s="471"/>
      <c r="LIL186" s="471"/>
      <c r="LIM186" s="471"/>
      <c r="LIN186" s="471"/>
      <c r="LIO186" s="471"/>
      <c r="LIP186" s="471"/>
      <c r="LIQ186" s="471"/>
      <c r="LIR186" s="471"/>
      <c r="LIS186" s="471"/>
      <c r="LIT186" s="471"/>
      <c r="LIU186" s="471"/>
      <c r="LIV186" s="471"/>
      <c r="LIW186" s="471"/>
      <c r="LIX186" s="471"/>
      <c r="LIY186" s="471"/>
      <c r="LIZ186" s="471"/>
      <c r="LJA186" s="471"/>
      <c r="LJB186" s="471"/>
      <c r="LJC186" s="471"/>
      <c r="LJD186" s="471"/>
      <c r="LJE186" s="471"/>
      <c r="LJF186" s="471"/>
      <c r="LJG186" s="471"/>
      <c r="LJH186" s="471"/>
      <c r="LJI186" s="471"/>
      <c r="LJJ186" s="471"/>
      <c r="LJK186" s="471"/>
      <c r="LJL186" s="471"/>
      <c r="LJM186" s="471"/>
      <c r="LJN186" s="471"/>
      <c r="LJO186" s="471"/>
      <c r="LJP186" s="471"/>
      <c r="LJQ186" s="471"/>
      <c r="LJR186" s="471"/>
      <c r="LJS186" s="471"/>
      <c r="LJT186" s="471"/>
      <c r="LJU186" s="471"/>
      <c r="LJV186" s="471"/>
      <c r="LJW186" s="471"/>
      <c r="LJX186" s="471"/>
      <c r="LJY186" s="471"/>
      <c r="LJZ186" s="471"/>
      <c r="LKA186" s="471"/>
      <c r="LKB186" s="471"/>
      <c r="LKC186" s="471"/>
      <c r="LKD186" s="471"/>
      <c r="LKE186" s="471"/>
      <c r="LKF186" s="471"/>
      <c r="LKG186" s="471"/>
      <c r="LKH186" s="471"/>
      <c r="LKI186" s="471"/>
      <c r="LKJ186" s="471"/>
      <c r="LKK186" s="471"/>
      <c r="LKL186" s="471"/>
      <c r="LKM186" s="471"/>
      <c r="LKN186" s="471"/>
      <c r="LKO186" s="471"/>
      <c r="LKP186" s="471"/>
      <c r="LKQ186" s="471"/>
      <c r="LKR186" s="471"/>
      <c r="LKS186" s="471"/>
      <c r="LKT186" s="471"/>
      <c r="LKU186" s="471"/>
      <c r="LKV186" s="471"/>
      <c r="LKW186" s="471"/>
      <c r="LKX186" s="471"/>
      <c r="LKY186" s="471"/>
      <c r="LKZ186" s="471"/>
      <c r="LLA186" s="471"/>
      <c r="LLB186" s="471"/>
      <c r="LLC186" s="471"/>
      <c r="LLD186" s="471"/>
      <c r="LLE186" s="471"/>
      <c r="LLF186" s="471"/>
      <c r="LLG186" s="471"/>
      <c r="LLH186" s="471"/>
      <c r="LLI186" s="471"/>
      <c r="LLJ186" s="471"/>
      <c r="LLK186" s="471"/>
      <c r="LLL186" s="471"/>
      <c r="LLM186" s="471"/>
      <c r="LLN186" s="471"/>
      <c r="LLO186" s="471"/>
      <c r="LLP186" s="471"/>
      <c r="LLQ186" s="471"/>
      <c r="LLR186" s="471"/>
      <c r="LLS186" s="471"/>
      <c r="LLT186" s="471"/>
      <c r="LLU186" s="471"/>
      <c r="LLV186" s="471"/>
      <c r="LLW186" s="471"/>
      <c r="LLX186" s="471"/>
      <c r="LLY186" s="471"/>
      <c r="LLZ186" s="471"/>
      <c r="LMA186" s="471"/>
      <c r="LMB186" s="471"/>
      <c r="LMC186" s="471"/>
      <c r="LMD186" s="471"/>
      <c r="LME186" s="471"/>
      <c r="LMF186" s="471"/>
      <c r="LMG186" s="471"/>
      <c r="LMH186" s="471"/>
      <c r="LMI186" s="471"/>
      <c r="LMJ186" s="471"/>
      <c r="LMK186" s="471"/>
      <c r="LML186" s="471"/>
      <c r="LMM186" s="471"/>
      <c r="LMN186" s="471"/>
      <c r="LMO186" s="471"/>
      <c r="LMP186" s="471"/>
      <c r="LMQ186" s="471"/>
      <c r="LMR186" s="471"/>
      <c r="LMS186" s="471"/>
      <c r="LMT186" s="471"/>
      <c r="LMU186" s="471"/>
      <c r="LMV186" s="471"/>
      <c r="LMW186" s="471"/>
      <c r="LMX186" s="471"/>
      <c r="LMY186" s="471"/>
      <c r="LMZ186" s="471"/>
      <c r="LNA186" s="471"/>
      <c r="LNB186" s="471"/>
      <c r="LNC186" s="471"/>
      <c r="LND186" s="471"/>
      <c r="LNE186" s="471"/>
      <c r="LNF186" s="471"/>
      <c r="LNG186" s="471"/>
      <c r="LNH186" s="471"/>
      <c r="LNI186" s="471"/>
      <c r="LNJ186" s="471"/>
      <c r="LNK186" s="471"/>
      <c r="LNL186" s="471"/>
      <c r="LNM186" s="471"/>
      <c r="LNN186" s="471"/>
      <c r="LNO186" s="471"/>
      <c r="LNP186" s="471"/>
      <c r="LNQ186" s="471"/>
      <c r="LNR186" s="471"/>
      <c r="LNS186" s="471"/>
      <c r="LNT186" s="471"/>
      <c r="LNU186" s="471"/>
      <c r="LNV186" s="471"/>
      <c r="LNW186" s="471"/>
      <c r="LNX186" s="471"/>
      <c r="LNY186" s="471"/>
      <c r="LNZ186" s="471"/>
      <c r="LOA186" s="471"/>
      <c r="LOB186" s="471"/>
      <c r="LOC186" s="471"/>
      <c r="LOD186" s="471"/>
      <c r="LOE186" s="471"/>
      <c r="LOF186" s="471"/>
      <c r="LOG186" s="471"/>
      <c r="LOH186" s="471"/>
      <c r="LOI186" s="471"/>
      <c r="LOJ186" s="471"/>
      <c r="LOK186" s="471"/>
      <c r="LOL186" s="471"/>
      <c r="LOM186" s="471"/>
      <c r="LON186" s="471"/>
      <c r="LOO186" s="471"/>
      <c r="LOP186" s="471"/>
      <c r="LOQ186" s="471"/>
      <c r="LOR186" s="471"/>
      <c r="LOS186" s="471"/>
      <c r="LOT186" s="471"/>
      <c r="LOU186" s="471"/>
      <c r="LOV186" s="471"/>
      <c r="LOW186" s="471"/>
      <c r="LOX186" s="471"/>
      <c r="LOY186" s="471"/>
      <c r="LOZ186" s="471"/>
      <c r="LPA186" s="471"/>
      <c r="LPB186" s="471"/>
      <c r="LPC186" s="471"/>
      <c r="LPD186" s="471"/>
      <c r="LPE186" s="471"/>
      <c r="LPF186" s="471"/>
      <c r="LPG186" s="471"/>
      <c r="LPH186" s="471"/>
      <c r="LPI186" s="471"/>
      <c r="LPJ186" s="471"/>
      <c r="LPK186" s="471"/>
      <c r="LPL186" s="471"/>
      <c r="LPM186" s="471"/>
      <c r="LPN186" s="471"/>
      <c r="LPO186" s="471"/>
      <c r="LPP186" s="471"/>
      <c r="LPQ186" s="471"/>
      <c r="LPR186" s="471"/>
      <c r="LPS186" s="471"/>
      <c r="LPT186" s="471"/>
      <c r="LPU186" s="471"/>
      <c r="LPV186" s="471"/>
      <c r="LPW186" s="471"/>
      <c r="LPX186" s="471"/>
      <c r="LPY186" s="471"/>
      <c r="LPZ186" s="471"/>
      <c r="LQA186" s="471"/>
      <c r="LQB186" s="471"/>
      <c r="LQC186" s="471"/>
      <c r="LQD186" s="471"/>
      <c r="LQE186" s="471"/>
      <c r="LQF186" s="471"/>
      <c r="LQG186" s="471"/>
      <c r="LQH186" s="471"/>
      <c r="LQI186" s="471"/>
      <c r="LQJ186" s="471"/>
      <c r="LQK186" s="471"/>
      <c r="LQL186" s="471"/>
      <c r="LQM186" s="471"/>
      <c r="LQN186" s="471"/>
      <c r="LQO186" s="471"/>
      <c r="LQP186" s="471"/>
      <c r="LQQ186" s="471"/>
      <c r="LQR186" s="471"/>
      <c r="LQS186" s="471"/>
      <c r="LQT186" s="471"/>
      <c r="LQU186" s="471"/>
      <c r="LQV186" s="471"/>
      <c r="LQW186" s="471"/>
      <c r="LQX186" s="471"/>
      <c r="LQY186" s="471"/>
      <c r="LQZ186" s="471"/>
      <c r="LRA186" s="471"/>
      <c r="LRB186" s="471"/>
      <c r="LRC186" s="471"/>
      <c r="LRD186" s="471"/>
      <c r="LRE186" s="471"/>
      <c r="LRF186" s="471"/>
      <c r="LRG186" s="471"/>
      <c r="LRH186" s="471"/>
      <c r="LRI186" s="471"/>
      <c r="LRJ186" s="471"/>
      <c r="LRK186" s="471"/>
      <c r="LRL186" s="471"/>
      <c r="LRM186" s="471"/>
      <c r="LRN186" s="471"/>
      <c r="LRO186" s="471"/>
      <c r="LRP186" s="471"/>
      <c r="LRQ186" s="471"/>
      <c r="LRR186" s="471"/>
      <c r="LRS186" s="471"/>
      <c r="LRT186" s="471"/>
      <c r="LRU186" s="471"/>
      <c r="LRV186" s="471"/>
      <c r="LRW186" s="471"/>
      <c r="LRX186" s="471"/>
      <c r="LRY186" s="471"/>
      <c r="LRZ186" s="471"/>
      <c r="LSA186" s="471"/>
      <c r="LSB186" s="471"/>
      <c r="LSC186" s="471"/>
      <c r="LSD186" s="471"/>
      <c r="LSE186" s="471"/>
      <c r="LSF186" s="471"/>
      <c r="LSG186" s="471"/>
      <c r="LSH186" s="471"/>
      <c r="LSI186" s="471"/>
      <c r="LSJ186" s="471"/>
      <c r="LSK186" s="471"/>
      <c r="LSL186" s="471"/>
      <c r="LSM186" s="471"/>
      <c r="LSN186" s="471"/>
      <c r="LSO186" s="471"/>
      <c r="LSP186" s="471"/>
      <c r="LSQ186" s="471"/>
      <c r="LSR186" s="471"/>
      <c r="LSS186" s="471"/>
      <c r="LST186" s="471"/>
      <c r="LSU186" s="471"/>
      <c r="LSV186" s="471"/>
      <c r="LSW186" s="471"/>
      <c r="LSX186" s="471"/>
      <c r="LSY186" s="471"/>
      <c r="LSZ186" s="471"/>
      <c r="LTA186" s="471"/>
      <c r="LTB186" s="471"/>
      <c r="LTC186" s="471"/>
      <c r="LTD186" s="471"/>
      <c r="LTE186" s="471"/>
      <c r="LTF186" s="471"/>
      <c r="LTG186" s="471"/>
      <c r="LTH186" s="471"/>
      <c r="LTI186" s="471"/>
      <c r="LTJ186" s="471"/>
      <c r="LTK186" s="471"/>
      <c r="LTL186" s="471"/>
      <c r="LTM186" s="471"/>
      <c r="LTN186" s="471"/>
      <c r="LTO186" s="471"/>
      <c r="LTP186" s="471"/>
      <c r="LTQ186" s="471"/>
      <c r="LTR186" s="471"/>
      <c r="LTS186" s="471"/>
      <c r="LTT186" s="471"/>
      <c r="LTU186" s="471"/>
      <c r="LTV186" s="471"/>
      <c r="LTW186" s="471"/>
      <c r="LTX186" s="471"/>
      <c r="LTY186" s="471"/>
      <c r="LTZ186" s="471"/>
      <c r="LUA186" s="471"/>
      <c r="LUB186" s="471"/>
      <c r="LUC186" s="471"/>
      <c r="LUD186" s="471"/>
      <c r="LUE186" s="471"/>
      <c r="LUF186" s="471"/>
      <c r="LUG186" s="471"/>
      <c r="LUH186" s="471"/>
      <c r="LUI186" s="471"/>
      <c r="LUJ186" s="471"/>
      <c r="LUK186" s="471"/>
      <c r="LUL186" s="471"/>
      <c r="LUM186" s="471"/>
      <c r="LUN186" s="471"/>
      <c r="LUO186" s="471"/>
      <c r="LUP186" s="471"/>
      <c r="LUQ186" s="471"/>
      <c r="LUR186" s="471"/>
      <c r="LUS186" s="471"/>
      <c r="LUT186" s="471"/>
      <c r="LUU186" s="471"/>
      <c r="LUV186" s="471"/>
      <c r="LUW186" s="471"/>
      <c r="LUX186" s="471"/>
      <c r="LUY186" s="471"/>
      <c r="LUZ186" s="471"/>
      <c r="LVA186" s="471"/>
      <c r="LVB186" s="471"/>
      <c r="LVC186" s="471"/>
      <c r="LVD186" s="471"/>
      <c r="LVE186" s="471"/>
      <c r="LVF186" s="471"/>
      <c r="LVG186" s="471"/>
      <c r="LVH186" s="471"/>
      <c r="LVI186" s="471"/>
      <c r="LVJ186" s="471"/>
      <c r="LVK186" s="471"/>
      <c r="LVL186" s="471"/>
      <c r="LVM186" s="471"/>
      <c r="LVN186" s="471"/>
      <c r="LVO186" s="471"/>
      <c r="LVP186" s="471"/>
      <c r="LVQ186" s="471"/>
      <c r="LVR186" s="471"/>
      <c r="LVS186" s="471"/>
      <c r="LVT186" s="471"/>
      <c r="LVU186" s="471"/>
      <c r="LVV186" s="471"/>
      <c r="LVW186" s="471"/>
      <c r="LVX186" s="471"/>
      <c r="LVY186" s="471"/>
      <c r="LVZ186" s="471"/>
      <c r="LWA186" s="471"/>
      <c r="LWB186" s="471"/>
      <c r="LWC186" s="471"/>
      <c r="LWD186" s="471"/>
      <c r="LWE186" s="471"/>
      <c r="LWF186" s="471"/>
      <c r="LWG186" s="471"/>
      <c r="LWH186" s="471"/>
      <c r="LWI186" s="471"/>
      <c r="LWJ186" s="471"/>
      <c r="LWK186" s="471"/>
      <c r="LWL186" s="471"/>
      <c r="LWM186" s="471"/>
      <c r="LWN186" s="471"/>
      <c r="LWO186" s="471"/>
      <c r="LWP186" s="471"/>
      <c r="LWQ186" s="471"/>
      <c r="LWR186" s="471"/>
      <c r="LWS186" s="471"/>
      <c r="LWT186" s="471"/>
      <c r="LWU186" s="471"/>
      <c r="LWV186" s="471"/>
      <c r="LWW186" s="471"/>
      <c r="LWX186" s="471"/>
      <c r="LWY186" s="471"/>
      <c r="LWZ186" s="471"/>
      <c r="LXA186" s="471"/>
      <c r="LXB186" s="471"/>
      <c r="LXC186" s="471"/>
      <c r="LXD186" s="471"/>
      <c r="LXE186" s="471"/>
      <c r="LXF186" s="471"/>
      <c r="LXG186" s="471"/>
      <c r="LXH186" s="471"/>
      <c r="LXI186" s="471"/>
      <c r="LXJ186" s="471"/>
      <c r="LXK186" s="471"/>
      <c r="LXL186" s="471"/>
      <c r="LXM186" s="471"/>
      <c r="LXN186" s="471"/>
      <c r="LXO186" s="471"/>
      <c r="LXP186" s="471"/>
      <c r="LXQ186" s="471"/>
      <c r="LXR186" s="471"/>
      <c r="LXS186" s="471"/>
      <c r="LXT186" s="471"/>
      <c r="LXU186" s="471"/>
      <c r="LXV186" s="471"/>
      <c r="LXW186" s="471"/>
      <c r="LXX186" s="471"/>
      <c r="LXY186" s="471"/>
      <c r="LXZ186" s="471"/>
      <c r="LYA186" s="471"/>
      <c r="LYB186" s="471"/>
      <c r="LYC186" s="471"/>
      <c r="LYD186" s="471"/>
      <c r="LYE186" s="471"/>
      <c r="LYF186" s="471"/>
      <c r="LYG186" s="471"/>
      <c r="LYH186" s="471"/>
      <c r="LYI186" s="471"/>
      <c r="LYJ186" s="471"/>
      <c r="LYK186" s="471"/>
      <c r="LYL186" s="471"/>
      <c r="LYM186" s="471"/>
      <c r="LYN186" s="471"/>
      <c r="LYO186" s="471"/>
      <c r="LYP186" s="471"/>
      <c r="LYQ186" s="471"/>
      <c r="LYR186" s="471"/>
      <c r="LYS186" s="471"/>
      <c r="LYT186" s="471"/>
      <c r="LYU186" s="471"/>
      <c r="LYV186" s="471"/>
      <c r="LYW186" s="471"/>
      <c r="LYX186" s="471"/>
      <c r="LYY186" s="471"/>
      <c r="LYZ186" s="471"/>
      <c r="LZA186" s="471"/>
      <c r="LZB186" s="471"/>
      <c r="LZC186" s="471"/>
      <c r="LZD186" s="471"/>
      <c r="LZE186" s="471"/>
      <c r="LZF186" s="471"/>
      <c r="LZG186" s="471"/>
      <c r="LZH186" s="471"/>
      <c r="LZI186" s="471"/>
      <c r="LZJ186" s="471"/>
      <c r="LZK186" s="471"/>
      <c r="LZL186" s="471"/>
      <c r="LZM186" s="471"/>
      <c r="LZN186" s="471"/>
      <c r="LZO186" s="471"/>
      <c r="LZP186" s="471"/>
      <c r="LZQ186" s="471"/>
      <c r="LZR186" s="471"/>
      <c r="LZS186" s="471"/>
      <c r="LZT186" s="471"/>
      <c r="LZU186" s="471"/>
      <c r="LZV186" s="471"/>
      <c r="LZW186" s="471"/>
      <c r="LZX186" s="471"/>
      <c r="LZY186" s="471"/>
      <c r="LZZ186" s="471"/>
      <c r="MAA186" s="471"/>
      <c r="MAB186" s="471"/>
      <c r="MAC186" s="471"/>
      <c r="MAD186" s="471"/>
      <c r="MAE186" s="471"/>
      <c r="MAF186" s="471"/>
      <c r="MAG186" s="471"/>
      <c r="MAH186" s="471"/>
      <c r="MAI186" s="471"/>
      <c r="MAJ186" s="471"/>
      <c r="MAK186" s="471"/>
      <c r="MAL186" s="471"/>
      <c r="MAM186" s="471"/>
      <c r="MAN186" s="471"/>
      <c r="MAO186" s="471"/>
      <c r="MAP186" s="471"/>
      <c r="MAQ186" s="471"/>
      <c r="MAR186" s="471"/>
      <c r="MAS186" s="471"/>
      <c r="MAT186" s="471"/>
      <c r="MAU186" s="471"/>
      <c r="MAV186" s="471"/>
      <c r="MAW186" s="471"/>
      <c r="MAX186" s="471"/>
      <c r="MAY186" s="471"/>
      <c r="MAZ186" s="471"/>
      <c r="MBA186" s="471"/>
      <c r="MBB186" s="471"/>
      <c r="MBC186" s="471"/>
      <c r="MBD186" s="471"/>
      <c r="MBE186" s="471"/>
      <c r="MBF186" s="471"/>
      <c r="MBG186" s="471"/>
      <c r="MBH186" s="471"/>
      <c r="MBI186" s="471"/>
      <c r="MBJ186" s="471"/>
      <c r="MBK186" s="471"/>
      <c r="MBL186" s="471"/>
      <c r="MBM186" s="471"/>
      <c r="MBN186" s="471"/>
      <c r="MBO186" s="471"/>
      <c r="MBP186" s="471"/>
      <c r="MBQ186" s="471"/>
      <c r="MBR186" s="471"/>
      <c r="MBS186" s="471"/>
      <c r="MBT186" s="471"/>
      <c r="MBU186" s="471"/>
      <c r="MBV186" s="471"/>
      <c r="MBW186" s="471"/>
      <c r="MBX186" s="471"/>
      <c r="MBY186" s="471"/>
      <c r="MBZ186" s="471"/>
      <c r="MCA186" s="471"/>
      <c r="MCB186" s="471"/>
      <c r="MCC186" s="471"/>
      <c r="MCD186" s="471"/>
      <c r="MCE186" s="471"/>
      <c r="MCF186" s="471"/>
      <c r="MCG186" s="471"/>
      <c r="MCH186" s="471"/>
      <c r="MCI186" s="471"/>
      <c r="MCJ186" s="471"/>
      <c r="MCK186" s="471"/>
      <c r="MCL186" s="471"/>
      <c r="MCM186" s="471"/>
      <c r="MCN186" s="471"/>
      <c r="MCO186" s="471"/>
      <c r="MCP186" s="471"/>
      <c r="MCQ186" s="471"/>
      <c r="MCR186" s="471"/>
      <c r="MCS186" s="471"/>
      <c r="MCT186" s="471"/>
      <c r="MCU186" s="471"/>
      <c r="MCV186" s="471"/>
      <c r="MCW186" s="471"/>
      <c r="MCX186" s="471"/>
      <c r="MCY186" s="471"/>
      <c r="MCZ186" s="471"/>
      <c r="MDA186" s="471"/>
      <c r="MDB186" s="471"/>
      <c r="MDC186" s="471"/>
      <c r="MDD186" s="471"/>
      <c r="MDE186" s="471"/>
      <c r="MDF186" s="471"/>
      <c r="MDG186" s="471"/>
      <c r="MDH186" s="471"/>
      <c r="MDI186" s="471"/>
      <c r="MDJ186" s="471"/>
      <c r="MDK186" s="471"/>
      <c r="MDL186" s="471"/>
      <c r="MDM186" s="471"/>
      <c r="MDN186" s="471"/>
      <c r="MDO186" s="471"/>
      <c r="MDP186" s="471"/>
      <c r="MDQ186" s="471"/>
      <c r="MDR186" s="471"/>
      <c r="MDS186" s="471"/>
      <c r="MDT186" s="471"/>
      <c r="MDU186" s="471"/>
      <c r="MDV186" s="471"/>
      <c r="MDW186" s="471"/>
      <c r="MDX186" s="471"/>
      <c r="MDY186" s="471"/>
      <c r="MDZ186" s="471"/>
      <c r="MEA186" s="471"/>
      <c r="MEB186" s="471"/>
      <c r="MEC186" s="471"/>
      <c r="MED186" s="471"/>
      <c r="MEE186" s="471"/>
      <c r="MEF186" s="471"/>
      <c r="MEG186" s="471"/>
      <c r="MEH186" s="471"/>
      <c r="MEI186" s="471"/>
      <c r="MEJ186" s="471"/>
      <c r="MEK186" s="471"/>
      <c r="MEL186" s="471"/>
      <c r="MEM186" s="471"/>
      <c r="MEN186" s="471"/>
      <c r="MEO186" s="471"/>
      <c r="MEP186" s="471"/>
      <c r="MEQ186" s="471"/>
      <c r="MER186" s="471"/>
      <c r="MES186" s="471"/>
      <c r="MET186" s="471"/>
      <c r="MEU186" s="471"/>
      <c r="MEV186" s="471"/>
      <c r="MEW186" s="471"/>
      <c r="MEX186" s="471"/>
      <c r="MEY186" s="471"/>
      <c r="MEZ186" s="471"/>
      <c r="MFA186" s="471"/>
      <c r="MFB186" s="471"/>
      <c r="MFC186" s="471"/>
      <c r="MFD186" s="471"/>
      <c r="MFE186" s="471"/>
      <c r="MFF186" s="471"/>
      <c r="MFG186" s="471"/>
      <c r="MFH186" s="471"/>
      <c r="MFI186" s="471"/>
      <c r="MFJ186" s="471"/>
      <c r="MFK186" s="471"/>
      <c r="MFL186" s="471"/>
      <c r="MFM186" s="471"/>
      <c r="MFN186" s="471"/>
      <c r="MFO186" s="471"/>
      <c r="MFP186" s="471"/>
      <c r="MFQ186" s="471"/>
      <c r="MFR186" s="471"/>
      <c r="MFS186" s="471"/>
      <c r="MFT186" s="471"/>
      <c r="MFU186" s="471"/>
      <c r="MFV186" s="471"/>
      <c r="MFW186" s="471"/>
      <c r="MFX186" s="471"/>
      <c r="MFY186" s="471"/>
      <c r="MFZ186" s="471"/>
      <c r="MGA186" s="471"/>
      <c r="MGB186" s="471"/>
      <c r="MGC186" s="471"/>
      <c r="MGD186" s="471"/>
      <c r="MGE186" s="471"/>
      <c r="MGF186" s="471"/>
      <c r="MGG186" s="471"/>
      <c r="MGH186" s="471"/>
      <c r="MGI186" s="471"/>
      <c r="MGJ186" s="471"/>
      <c r="MGK186" s="471"/>
      <c r="MGL186" s="471"/>
      <c r="MGM186" s="471"/>
      <c r="MGN186" s="471"/>
      <c r="MGO186" s="471"/>
      <c r="MGP186" s="471"/>
      <c r="MGQ186" s="471"/>
      <c r="MGR186" s="471"/>
      <c r="MGS186" s="471"/>
      <c r="MGT186" s="471"/>
      <c r="MGU186" s="471"/>
      <c r="MGV186" s="471"/>
      <c r="MGW186" s="471"/>
      <c r="MGX186" s="471"/>
      <c r="MGY186" s="471"/>
      <c r="MGZ186" s="471"/>
      <c r="MHA186" s="471"/>
      <c r="MHB186" s="471"/>
      <c r="MHC186" s="471"/>
      <c r="MHD186" s="471"/>
      <c r="MHE186" s="471"/>
      <c r="MHF186" s="471"/>
      <c r="MHG186" s="471"/>
      <c r="MHH186" s="471"/>
      <c r="MHI186" s="471"/>
      <c r="MHJ186" s="471"/>
      <c r="MHK186" s="471"/>
      <c r="MHL186" s="471"/>
      <c r="MHM186" s="471"/>
      <c r="MHN186" s="471"/>
      <c r="MHO186" s="471"/>
      <c r="MHP186" s="471"/>
      <c r="MHQ186" s="471"/>
      <c r="MHR186" s="471"/>
      <c r="MHS186" s="471"/>
      <c r="MHT186" s="471"/>
      <c r="MHU186" s="471"/>
      <c r="MHV186" s="471"/>
      <c r="MHW186" s="471"/>
      <c r="MHX186" s="471"/>
      <c r="MHY186" s="471"/>
      <c r="MHZ186" s="471"/>
      <c r="MIA186" s="471"/>
      <c r="MIB186" s="471"/>
      <c r="MIC186" s="471"/>
      <c r="MID186" s="471"/>
      <c r="MIE186" s="471"/>
      <c r="MIF186" s="471"/>
      <c r="MIG186" s="471"/>
      <c r="MIH186" s="471"/>
      <c r="MII186" s="471"/>
      <c r="MIJ186" s="471"/>
      <c r="MIK186" s="471"/>
      <c r="MIL186" s="471"/>
      <c r="MIM186" s="471"/>
      <c r="MIN186" s="471"/>
      <c r="MIO186" s="471"/>
      <c r="MIP186" s="471"/>
      <c r="MIQ186" s="471"/>
      <c r="MIR186" s="471"/>
      <c r="MIS186" s="471"/>
      <c r="MIT186" s="471"/>
      <c r="MIU186" s="471"/>
      <c r="MIV186" s="471"/>
      <c r="MIW186" s="471"/>
      <c r="MIX186" s="471"/>
      <c r="MIY186" s="471"/>
      <c r="MIZ186" s="471"/>
      <c r="MJA186" s="471"/>
      <c r="MJB186" s="471"/>
      <c r="MJC186" s="471"/>
      <c r="MJD186" s="471"/>
      <c r="MJE186" s="471"/>
      <c r="MJF186" s="471"/>
      <c r="MJG186" s="471"/>
      <c r="MJH186" s="471"/>
      <c r="MJI186" s="471"/>
      <c r="MJJ186" s="471"/>
      <c r="MJK186" s="471"/>
      <c r="MJL186" s="471"/>
      <c r="MJM186" s="471"/>
      <c r="MJN186" s="471"/>
      <c r="MJO186" s="471"/>
      <c r="MJP186" s="471"/>
      <c r="MJQ186" s="471"/>
      <c r="MJR186" s="471"/>
      <c r="MJS186" s="471"/>
      <c r="MJT186" s="471"/>
      <c r="MJU186" s="471"/>
      <c r="MJV186" s="471"/>
      <c r="MJW186" s="471"/>
      <c r="MJX186" s="471"/>
      <c r="MJY186" s="471"/>
      <c r="MJZ186" s="471"/>
      <c r="MKA186" s="471"/>
      <c r="MKB186" s="471"/>
      <c r="MKC186" s="471"/>
      <c r="MKD186" s="471"/>
      <c r="MKE186" s="471"/>
      <c r="MKF186" s="471"/>
      <c r="MKG186" s="471"/>
      <c r="MKH186" s="471"/>
      <c r="MKI186" s="471"/>
      <c r="MKJ186" s="471"/>
      <c r="MKK186" s="471"/>
      <c r="MKL186" s="471"/>
      <c r="MKM186" s="471"/>
      <c r="MKN186" s="471"/>
      <c r="MKO186" s="471"/>
      <c r="MKP186" s="471"/>
      <c r="MKQ186" s="471"/>
      <c r="MKR186" s="471"/>
      <c r="MKS186" s="471"/>
      <c r="MKT186" s="471"/>
      <c r="MKU186" s="471"/>
      <c r="MKV186" s="471"/>
      <c r="MKW186" s="471"/>
      <c r="MKX186" s="471"/>
      <c r="MKY186" s="471"/>
      <c r="MKZ186" s="471"/>
      <c r="MLA186" s="471"/>
      <c r="MLB186" s="471"/>
      <c r="MLC186" s="471"/>
      <c r="MLD186" s="471"/>
      <c r="MLE186" s="471"/>
      <c r="MLF186" s="471"/>
      <c r="MLG186" s="471"/>
      <c r="MLH186" s="471"/>
      <c r="MLI186" s="471"/>
      <c r="MLJ186" s="471"/>
      <c r="MLK186" s="471"/>
      <c r="MLL186" s="471"/>
      <c r="MLM186" s="471"/>
      <c r="MLN186" s="471"/>
      <c r="MLO186" s="471"/>
      <c r="MLP186" s="471"/>
      <c r="MLQ186" s="471"/>
      <c r="MLR186" s="471"/>
      <c r="MLS186" s="471"/>
      <c r="MLT186" s="471"/>
      <c r="MLU186" s="471"/>
      <c r="MLV186" s="471"/>
      <c r="MLW186" s="471"/>
      <c r="MLX186" s="471"/>
      <c r="MLY186" s="471"/>
      <c r="MLZ186" s="471"/>
      <c r="MMA186" s="471"/>
      <c r="MMB186" s="471"/>
      <c r="MMC186" s="471"/>
      <c r="MMD186" s="471"/>
      <c r="MME186" s="471"/>
      <c r="MMF186" s="471"/>
      <c r="MMG186" s="471"/>
      <c r="MMH186" s="471"/>
      <c r="MMI186" s="471"/>
      <c r="MMJ186" s="471"/>
      <c r="MMK186" s="471"/>
      <c r="MML186" s="471"/>
      <c r="MMM186" s="471"/>
      <c r="MMN186" s="471"/>
      <c r="MMO186" s="471"/>
      <c r="MMP186" s="471"/>
      <c r="MMQ186" s="471"/>
      <c r="MMR186" s="471"/>
      <c r="MMS186" s="471"/>
      <c r="MMT186" s="471"/>
      <c r="MMU186" s="471"/>
      <c r="MMV186" s="471"/>
      <c r="MMW186" s="471"/>
      <c r="MMX186" s="471"/>
      <c r="MMY186" s="471"/>
      <c r="MMZ186" s="471"/>
      <c r="MNA186" s="471"/>
      <c r="MNB186" s="471"/>
      <c r="MNC186" s="471"/>
      <c r="MND186" s="471"/>
      <c r="MNE186" s="471"/>
      <c r="MNF186" s="471"/>
      <c r="MNG186" s="471"/>
      <c r="MNH186" s="471"/>
      <c r="MNI186" s="471"/>
      <c r="MNJ186" s="471"/>
      <c r="MNK186" s="471"/>
      <c r="MNL186" s="471"/>
      <c r="MNM186" s="471"/>
      <c r="MNN186" s="471"/>
      <c r="MNO186" s="471"/>
      <c r="MNP186" s="471"/>
      <c r="MNQ186" s="471"/>
      <c r="MNR186" s="471"/>
      <c r="MNS186" s="471"/>
      <c r="MNT186" s="471"/>
      <c r="MNU186" s="471"/>
      <c r="MNV186" s="471"/>
      <c r="MNW186" s="471"/>
      <c r="MNX186" s="471"/>
      <c r="MNY186" s="471"/>
      <c r="MNZ186" s="471"/>
      <c r="MOA186" s="471"/>
      <c r="MOB186" s="471"/>
      <c r="MOC186" s="471"/>
      <c r="MOD186" s="471"/>
      <c r="MOE186" s="471"/>
      <c r="MOF186" s="471"/>
      <c r="MOG186" s="471"/>
      <c r="MOH186" s="471"/>
      <c r="MOI186" s="471"/>
      <c r="MOJ186" s="471"/>
      <c r="MOK186" s="471"/>
      <c r="MOL186" s="471"/>
      <c r="MOM186" s="471"/>
      <c r="MON186" s="471"/>
      <c r="MOO186" s="471"/>
      <c r="MOP186" s="471"/>
      <c r="MOQ186" s="471"/>
      <c r="MOR186" s="471"/>
      <c r="MOS186" s="471"/>
      <c r="MOT186" s="471"/>
      <c r="MOU186" s="471"/>
      <c r="MOV186" s="471"/>
      <c r="MOW186" s="471"/>
      <c r="MOX186" s="471"/>
      <c r="MOY186" s="471"/>
      <c r="MOZ186" s="471"/>
      <c r="MPA186" s="471"/>
      <c r="MPB186" s="471"/>
      <c r="MPC186" s="471"/>
      <c r="MPD186" s="471"/>
      <c r="MPE186" s="471"/>
      <c r="MPF186" s="471"/>
      <c r="MPG186" s="471"/>
      <c r="MPH186" s="471"/>
      <c r="MPI186" s="471"/>
      <c r="MPJ186" s="471"/>
      <c r="MPK186" s="471"/>
      <c r="MPL186" s="471"/>
      <c r="MPM186" s="471"/>
      <c r="MPN186" s="471"/>
      <c r="MPO186" s="471"/>
      <c r="MPP186" s="471"/>
      <c r="MPQ186" s="471"/>
      <c r="MPR186" s="471"/>
      <c r="MPS186" s="471"/>
      <c r="MPT186" s="471"/>
      <c r="MPU186" s="471"/>
      <c r="MPV186" s="471"/>
      <c r="MPW186" s="471"/>
      <c r="MPX186" s="471"/>
      <c r="MPY186" s="471"/>
      <c r="MPZ186" s="471"/>
      <c r="MQA186" s="471"/>
      <c r="MQB186" s="471"/>
      <c r="MQC186" s="471"/>
      <c r="MQD186" s="471"/>
      <c r="MQE186" s="471"/>
      <c r="MQF186" s="471"/>
      <c r="MQG186" s="471"/>
      <c r="MQH186" s="471"/>
      <c r="MQI186" s="471"/>
      <c r="MQJ186" s="471"/>
      <c r="MQK186" s="471"/>
      <c r="MQL186" s="471"/>
      <c r="MQM186" s="471"/>
      <c r="MQN186" s="471"/>
      <c r="MQO186" s="471"/>
      <c r="MQP186" s="471"/>
      <c r="MQQ186" s="471"/>
      <c r="MQR186" s="471"/>
      <c r="MQS186" s="471"/>
      <c r="MQT186" s="471"/>
      <c r="MQU186" s="471"/>
      <c r="MQV186" s="471"/>
      <c r="MQW186" s="471"/>
      <c r="MQX186" s="471"/>
      <c r="MQY186" s="471"/>
      <c r="MQZ186" s="471"/>
      <c r="MRA186" s="471"/>
      <c r="MRB186" s="471"/>
      <c r="MRC186" s="471"/>
      <c r="MRD186" s="471"/>
      <c r="MRE186" s="471"/>
      <c r="MRF186" s="471"/>
      <c r="MRG186" s="471"/>
      <c r="MRH186" s="471"/>
      <c r="MRI186" s="471"/>
      <c r="MRJ186" s="471"/>
      <c r="MRK186" s="471"/>
      <c r="MRL186" s="471"/>
      <c r="MRM186" s="471"/>
      <c r="MRN186" s="471"/>
      <c r="MRO186" s="471"/>
      <c r="MRP186" s="471"/>
      <c r="MRQ186" s="471"/>
      <c r="MRR186" s="471"/>
      <c r="MRS186" s="471"/>
      <c r="MRT186" s="471"/>
      <c r="MRU186" s="471"/>
      <c r="MRV186" s="471"/>
      <c r="MRW186" s="471"/>
      <c r="MRX186" s="471"/>
      <c r="MRY186" s="471"/>
      <c r="MRZ186" s="471"/>
      <c r="MSA186" s="471"/>
      <c r="MSB186" s="471"/>
      <c r="MSC186" s="471"/>
      <c r="MSD186" s="471"/>
      <c r="MSE186" s="471"/>
      <c r="MSF186" s="471"/>
      <c r="MSG186" s="471"/>
      <c r="MSH186" s="471"/>
      <c r="MSI186" s="471"/>
      <c r="MSJ186" s="471"/>
      <c r="MSK186" s="471"/>
      <c r="MSL186" s="471"/>
      <c r="MSM186" s="471"/>
      <c r="MSN186" s="471"/>
      <c r="MSO186" s="471"/>
      <c r="MSP186" s="471"/>
      <c r="MSQ186" s="471"/>
      <c r="MSR186" s="471"/>
      <c r="MSS186" s="471"/>
      <c r="MST186" s="471"/>
      <c r="MSU186" s="471"/>
      <c r="MSV186" s="471"/>
      <c r="MSW186" s="471"/>
      <c r="MSX186" s="471"/>
      <c r="MSY186" s="471"/>
      <c r="MSZ186" s="471"/>
      <c r="MTA186" s="471"/>
      <c r="MTB186" s="471"/>
      <c r="MTC186" s="471"/>
      <c r="MTD186" s="471"/>
      <c r="MTE186" s="471"/>
      <c r="MTF186" s="471"/>
      <c r="MTG186" s="471"/>
      <c r="MTH186" s="471"/>
      <c r="MTI186" s="471"/>
      <c r="MTJ186" s="471"/>
      <c r="MTK186" s="471"/>
      <c r="MTL186" s="471"/>
      <c r="MTM186" s="471"/>
      <c r="MTN186" s="471"/>
      <c r="MTO186" s="471"/>
      <c r="MTP186" s="471"/>
      <c r="MTQ186" s="471"/>
      <c r="MTR186" s="471"/>
      <c r="MTS186" s="471"/>
      <c r="MTT186" s="471"/>
      <c r="MTU186" s="471"/>
      <c r="MTV186" s="471"/>
      <c r="MTW186" s="471"/>
      <c r="MTX186" s="471"/>
      <c r="MTY186" s="471"/>
      <c r="MTZ186" s="471"/>
      <c r="MUA186" s="471"/>
      <c r="MUB186" s="471"/>
      <c r="MUC186" s="471"/>
      <c r="MUD186" s="471"/>
      <c r="MUE186" s="471"/>
      <c r="MUF186" s="471"/>
      <c r="MUG186" s="471"/>
      <c r="MUH186" s="471"/>
      <c r="MUI186" s="471"/>
      <c r="MUJ186" s="471"/>
      <c r="MUK186" s="471"/>
      <c r="MUL186" s="471"/>
      <c r="MUM186" s="471"/>
      <c r="MUN186" s="471"/>
      <c r="MUO186" s="471"/>
      <c r="MUP186" s="471"/>
      <c r="MUQ186" s="471"/>
      <c r="MUR186" s="471"/>
      <c r="MUS186" s="471"/>
      <c r="MUT186" s="471"/>
      <c r="MUU186" s="471"/>
      <c r="MUV186" s="471"/>
      <c r="MUW186" s="471"/>
      <c r="MUX186" s="471"/>
      <c r="MUY186" s="471"/>
      <c r="MUZ186" s="471"/>
      <c r="MVA186" s="471"/>
      <c r="MVB186" s="471"/>
      <c r="MVC186" s="471"/>
      <c r="MVD186" s="471"/>
      <c r="MVE186" s="471"/>
      <c r="MVF186" s="471"/>
      <c r="MVG186" s="471"/>
      <c r="MVH186" s="471"/>
      <c r="MVI186" s="471"/>
      <c r="MVJ186" s="471"/>
      <c r="MVK186" s="471"/>
      <c r="MVL186" s="471"/>
      <c r="MVM186" s="471"/>
      <c r="MVN186" s="471"/>
      <c r="MVO186" s="471"/>
      <c r="MVP186" s="471"/>
      <c r="MVQ186" s="471"/>
      <c r="MVR186" s="471"/>
      <c r="MVS186" s="471"/>
      <c r="MVT186" s="471"/>
      <c r="MVU186" s="471"/>
      <c r="MVV186" s="471"/>
      <c r="MVW186" s="471"/>
      <c r="MVX186" s="471"/>
      <c r="MVY186" s="471"/>
      <c r="MVZ186" s="471"/>
      <c r="MWA186" s="471"/>
      <c r="MWB186" s="471"/>
      <c r="MWC186" s="471"/>
      <c r="MWD186" s="471"/>
      <c r="MWE186" s="471"/>
      <c r="MWF186" s="471"/>
      <c r="MWG186" s="471"/>
      <c r="MWH186" s="471"/>
      <c r="MWI186" s="471"/>
      <c r="MWJ186" s="471"/>
      <c r="MWK186" s="471"/>
      <c r="MWL186" s="471"/>
      <c r="MWM186" s="471"/>
      <c r="MWN186" s="471"/>
      <c r="MWO186" s="471"/>
      <c r="MWP186" s="471"/>
      <c r="MWQ186" s="471"/>
      <c r="MWR186" s="471"/>
      <c r="MWS186" s="471"/>
      <c r="MWT186" s="471"/>
      <c r="MWU186" s="471"/>
      <c r="MWV186" s="471"/>
      <c r="MWW186" s="471"/>
      <c r="MWX186" s="471"/>
      <c r="MWY186" s="471"/>
      <c r="MWZ186" s="471"/>
      <c r="MXA186" s="471"/>
      <c r="MXB186" s="471"/>
      <c r="MXC186" s="471"/>
      <c r="MXD186" s="471"/>
      <c r="MXE186" s="471"/>
      <c r="MXF186" s="471"/>
      <c r="MXG186" s="471"/>
      <c r="MXH186" s="471"/>
      <c r="MXI186" s="471"/>
      <c r="MXJ186" s="471"/>
      <c r="MXK186" s="471"/>
      <c r="MXL186" s="471"/>
      <c r="MXM186" s="471"/>
      <c r="MXN186" s="471"/>
      <c r="MXO186" s="471"/>
      <c r="MXP186" s="471"/>
      <c r="MXQ186" s="471"/>
      <c r="MXR186" s="471"/>
      <c r="MXS186" s="471"/>
      <c r="MXT186" s="471"/>
      <c r="MXU186" s="471"/>
      <c r="MXV186" s="471"/>
      <c r="MXW186" s="471"/>
      <c r="MXX186" s="471"/>
      <c r="MXY186" s="471"/>
      <c r="MXZ186" s="471"/>
      <c r="MYA186" s="471"/>
      <c r="MYB186" s="471"/>
      <c r="MYC186" s="471"/>
      <c r="MYD186" s="471"/>
      <c r="MYE186" s="471"/>
      <c r="MYF186" s="471"/>
      <c r="MYG186" s="471"/>
      <c r="MYH186" s="471"/>
      <c r="MYI186" s="471"/>
      <c r="MYJ186" s="471"/>
      <c r="MYK186" s="471"/>
      <c r="MYL186" s="471"/>
      <c r="MYM186" s="471"/>
      <c r="MYN186" s="471"/>
      <c r="MYO186" s="471"/>
      <c r="MYP186" s="471"/>
      <c r="MYQ186" s="471"/>
      <c r="MYR186" s="471"/>
      <c r="MYS186" s="471"/>
      <c r="MYT186" s="471"/>
      <c r="MYU186" s="471"/>
      <c r="MYV186" s="471"/>
      <c r="MYW186" s="471"/>
      <c r="MYX186" s="471"/>
      <c r="MYY186" s="471"/>
      <c r="MYZ186" s="471"/>
      <c r="MZA186" s="471"/>
      <c r="MZB186" s="471"/>
      <c r="MZC186" s="471"/>
      <c r="MZD186" s="471"/>
      <c r="MZE186" s="471"/>
      <c r="MZF186" s="471"/>
      <c r="MZG186" s="471"/>
      <c r="MZH186" s="471"/>
      <c r="MZI186" s="471"/>
      <c r="MZJ186" s="471"/>
      <c r="MZK186" s="471"/>
      <c r="MZL186" s="471"/>
      <c r="MZM186" s="471"/>
      <c r="MZN186" s="471"/>
      <c r="MZO186" s="471"/>
      <c r="MZP186" s="471"/>
      <c r="MZQ186" s="471"/>
      <c r="MZR186" s="471"/>
      <c r="MZS186" s="471"/>
      <c r="MZT186" s="471"/>
      <c r="MZU186" s="471"/>
      <c r="MZV186" s="471"/>
      <c r="MZW186" s="471"/>
      <c r="MZX186" s="471"/>
      <c r="MZY186" s="471"/>
      <c r="MZZ186" s="471"/>
      <c r="NAA186" s="471"/>
      <c r="NAB186" s="471"/>
      <c r="NAC186" s="471"/>
      <c r="NAD186" s="471"/>
      <c r="NAE186" s="471"/>
      <c r="NAF186" s="471"/>
      <c r="NAG186" s="471"/>
      <c r="NAH186" s="471"/>
      <c r="NAI186" s="471"/>
      <c r="NAJ186" s="471"/>
      <c r="NAK186" s="471"/>
      <c r="NAL186" s="471"/>
      <c r="NAM186" s="471"/>
      <c r="NAN186" s="471"/>
      <c r="NAO186" s="471"/>
      <c r="NAP186" s="471"/>
      <c r="NAQ186" s="471"/>
      <c r="NAR186" s="471"/>
      <c r="NAS186" s="471"/>
      <c r="NAT186" s="471"/>
      <c r="NAU186" s="471"/>
      <c r="NAV186" s="471"/>
      <c r="NAW186" s="471"/>
      <c r="NAX186" s="471"/>
      <c r="NAY186" s="471"/>
      <c r="NAZ186" s="471"/>
      <c r="NBA186" s="471"/>
      <c r="NBB186" s="471"/>
      <c r="NBC186" s="471"/>
      <c r="NBD186" s="471"/>
      <c r="NBE186" s="471"/>
      <c r="NBF186" s="471"/>
      <c r="NBG186" s="471"/>
      <c r="NBH186" s="471"/>
      <c r="NBI186" s="471"/>
      <c r="NBJ186" s="471"/>
      <c r="NBK186" s="471"/>
      <c r="NBL186" s="471"/>
      <c r="NBM186" s="471"/>
      <c r="NBN186" s="471"/>
      <c r="NBO186" s="471"/>
      <c r="NBP186" s="471"/>
      <c r="NBQ186" s="471"/>
      <c r="NBR186" s="471"/>
      <c r="NBS186" s="471"/>
      <c r="NBT186" s="471"/>
      <c r="NBU186" s="471"/>
      <c r="NBV186" s="471"/>
      <c r="NBW186" s="471"/>
      <c r="NBX186" s="471"/>
      <c r="NBY186" s="471"/>
      <c r="NBZ186" s="471"/>
      <c r="NCA186" s="471"/>
      <c r="NCB186" s="471"/>
      <c r="NCC186" s="471"/>
      <c r="NCD186" s="471"/>
      <c r="NCE186" s="471"/>
      <c r="NCF186" s="471"/>
      <c r="NCG186" s="471"/>
      <c r="NCH186" s="471"/>
      <c r="NCI186" s="471"/>
      <c r="NCJ186" s="471"/>
      <c r="NCK186" s="471"/>
      <c r="NCL186" s="471"/>
      <c r="NCM186" s="471"/>
      <c r="NCN186" s="471"/>
      <c r="NCO186" s="471"/>
      <c r="NCP186" s="471"/>
      <c r="NCQ186" s="471"/>
      <c r="NCR186" s="471"/>
      <c r="NCS186" s="471"/>
      <c r="NCT186" s="471"/>
      <c r="NCU186" s="471"/>
      <c r="NCV186" s="471"/>
      <c r="NCW186" s="471"/>
      <c r="NCX186" s="471"/>
      <c r="NCY186" s="471"/>
      <c r="NCZ186" s="471"/>
      <c r="NDA186" s="471"/>
      <c r="NDB186" s="471"/>
      <c r="NDC186" s="471"/>
      <c r="NDD186" s="471"/>
      <c r="NDE186" s="471"/>
      <c r="NDF186" s="471"/>
      <c r="NDG186" s="471"/>
      <c r="NDH186" s="471"/>
      <c r="NDI186" s="471"/>
      <c r="NDJ186" s="471"/>
      <c r="NDK186" s="471"/>
      <c r="NDL186" s="471"/>
      <c r="NDM186" s="471"/>
      <c r="NDN186" s="471"/>
      <c r="NDO186" s="471"/>
      <c r="NDP186" s="471"/>
      <c r="NDQ186" s="471"/>
      <c r="NDR186" s="471"/>
      <c r="NDS186" s="471"/>
      <c r="NDT186" s="471"/>
      <c r="NDU186" s="471"/>
      <c r="NDV186" s="471"/>
      <c r="NDW186" s="471"/>
      <c r="NDX186" s="471"/>
      <c r="NDY186" s="471"/>
      <c r="NDZ186" s="471"/>
      <c r="NEA186" s="471"/>
      <c r="NEB186" s="471"/>
      <c r="NEC186" s="471"/>
      <c r="NED186" s="471"/>
      <c r="NEE186" s="471"/>
      <c r="NEF186" s="471"/>
      <c r="NEG186" s="471"/>
      <c r="NEH186" s="471"/>
      <c r="NEI186" s="471"/>
      <c r="NEJ186" s="471"/>
      <c r="NEK186" s="471"/>
      <c r="NEL186" s="471"/>
      <c r="NEM186" s="471"/>
      <c r="NEN186" s="471"/>
      <c r="NEO186" s="471"/>
      <c r="NEP186" s="471"/>
      <c r="NEQ186" s="471"/>
      <c r="NER186" s="471"/>
      <c r="NES186" s="471"/>
      <c r="NET186" s="471"/>
      <c r="NEU186" s="471"/>
      <c r="NEV186" s="471"/>
      <c r="NEW186" s="471"/>
      <c r="NEX186" s="471"/>
      <c r="NEY186" s="471"/>
      <c r="NEZ186" s="471"/>
      <c r="NFA186" s="471"/>
      <c r="NFB186" s="471"/>
      <c r="NFC186" s="471"/>
      <c r="NFD186" s="471"/>
      <c r="NFE186" s="471"/>
      <c r="NFF186" s="471"/>
      <c r="NFG186" s="471"/>
      <c r="NFH186" s="471"/>
      <c r="NFI186" s="471"/>
      <c r="NFJ186" s="471"/>
      <c r="NFK186" s="471"/>
      <c r="NFL186" s="471"/>
      <c r="NFM186" s="471"/>
      <c r="NFN186" s="471"/>
      <c r="NFO186" s="471"/>
      <c r="NFP186" s="471"/>
      <c r="NFQ186" s="471"/>
      <c r="NFR186" s="471"/>
      <c r="NFS186" s="471"/>
      <c r="NFT186" s="471"/>
      <c r="NFU186" s="471"/>
      <c r="NFV186" s="471"/>
      <c r="NFW186" s="471"/>
      <c r="NFX186" s="471"/>
      <c r="NFY186" s="471"/>
      <c r="NFZ186" s="471"/>
      <c r="NGA186" s="471"/>
      <c r="NGB186" s="471"/>
      <c r="NGC186" s="471"/>
      <c r="NGD186" s="471"/>
      <c r="NGE186" s="471"/>
      <c r="NGF186" s="471"/>
      <c r="NGG186" s="471"/>
      <c r="NGH186" s="471"/>
      <c r="NGI186" s="471"/>
      <c r="NGJ186" s="471"/>
      <c r="NGK186" s="471"/>
      <c r="NGL186" s="471"/>
      <c r="NGM186" s="471"/>
      <c r="NGN186" s="471"/>
      <c r="NGO186" s="471"/>
      <c r="NGP186" s="471"/>
      <c r="NGQ186" s="471"/>
      <c r="NGR186" s="471"/>
      <c r="NGS186" s="471"/>
      <c r="NGT186" s="471"/>
      <c r="NGU186" s="471"/>
      <c r="NGV186" s="471"/>
      <c r="NGW186" s="471"/>
      <c r="NGX186" s="471"/>
      <c r="NGY186" s="471"/>
      <c r="NGZ186" s="471"/>
      <c r="NHA186" s="471"/>
      <c r="NHB186" s="471"/>
      <c r="NHC186" s="471"/>
      <c r="NHD186" s="471"/>
      <c r="NHE186" s="471"/>
      <c r="NHF186" s="471"/>
      <c r="NHG186" s="471"/>
      <c r="NHH186" s="471"/>
      <c r="NHI186" s="471"/>
      <c r="NHJ186" s="471"/>
      <c r="NHK186" s="471"/>
      <c r="NHL186" s="471"/>
      <c r="NHM186" s="471"/>
      <c r="NHN186" s="471"/>
      <c r="NHO186" s="471"/>
      <c r="NHP186" s="471"/>
      <c r="NHQ186" s="471"/>
      <c r="NHR186" s="471"/>
      <c r="NHS186" s="471"/>
      <c r="NHT186" s="471"/>
      <c r="NHU186" s="471"/>
      <c r="NHV186" s="471"/>
      <c r="NHW186" s="471"/>
      <c r="NHX186" s="471"/>
      <c r="NHY186" s="471"/>
      <c r="NHZ186" s="471"/>
      <c r="NIA186" s="471"/>
      <c r="NIB186" s="471"/>
      <c r="NIC186" s="471"/>
      <c r="NID186" s="471"/>
      <c r="NIE186" s="471"/>
      <c r="NIF186" s="471"/>
      <c r="NIG186" s="471"/>
      <c r="NIH186" s="471"/>
      <c r="NII186" s="471"/>
      <c r="NIJ186" s="471"/>
      <c r="NIK186" s="471"/>
      <c r="NIL186" s="471"/>
      <c r="NIM186" s="471"/>
      <c r="NIN186" s="471"/>
      <c r="NIO186" s="471"/>
      <c r="NIP186" s="471"/>
      <c r="NIQ186" s="471"/>
      <c r="NIR186" s="471"/>
      <c r="NIS186" s="471"/>
      <c r="NIT186" s="471"/>
      <c r="NIU186" s="471"/>
      <c r="NIV186" s="471"/>
      <c r="NIW186" s="471"/>
      <c r="NIX186" s="471"/>
      <c r="NIY186" s="471"/>
      <c r="NIZ186" s="471"/>
      <c r="NJA186" s="471"/>
      <c r="NJB186" s="471"/>
      <c r="NJC186" s="471"/>
      <c r="NJD186" s="471"/>
      <c r="NJE186" s="471"/>
      <c r="NJF186" s="471"/>
      <c r="NJG186" s="471"/>
      <c r="NJH186" s="471"/>
      <c r="NJI186" s="471"/>
      <c r="NJJ186" s="471"/>
      <c r="NJK186" s="471"/>
      <c r="NJL186" s="471"/>
      <c r="NJM186" s="471"/>
      <c r="NJN186" s="471"/>
      <c r="NJO186" s="471"/>
      <c r="NJP186" s="471"/>
      <c r="NJQ186" s="471"/>
      <c r="NJR186" s="471"/>
      <c r="NJS186" s="471"/>
      <c r="NJT186" s="471"/>
      <c r="NJU186" s="471"/>
      <c r="NJV186" s="471"/>
      <c r="NJW186" s="471"/>
      <c r="NJX186" s="471"/>
      <c r="NJY186" s="471"/>
      <c r="NJZ186" s="471"/>
      <c r="NKA186" s="471"/>
      <c r="NKB186" s="471"/>
      <c r="NKC186" s="471"/>
      <c r="NKD186" s="471"/>
      <c r="NKE186" s="471"/>
      <c r="NKF186" s="471"/>
      <c r="NKG186" s="471"/>
      <c r="NKH186" s="471"/>
      <c r="NKI186" s="471"/>
      <c r="NKJ186" s="471"/>
      <c r="NKK186" s="471"/>
      <c r="NKL186" s="471"/>
      <c r="NKM186" s="471"/>
      <c r="NKN186" s="471"/>
      <c r="NKO186" s="471"/>
      <c r="NKP186" s="471"/>
      <c r="NKQ186" s="471"/>
      <c r="NKR186" s="471"/>
      <c r="NKS186" s="471"/>
      <c r="NKT186" s="471"/>
      <c r="NKU186" s="471"/>
      <c r="NKV186" s="471"/>
      <c r="NKW186" s="471"/>
      <c r="NKX186" s="471"/>
      <c r="NKY186" s="471"/>
      <c r="NKZ186" s="471"/>
      <c r="NLA186" s="471"/>
      <c r="NLB186" s="471"/>
      <c r="NLC186" s="471"/>
      <c r="NLD186" s="471"/>
      <c r="NLE186" s="471"/>
      <c r="NLF186" s="471"/>
      <c r="NLG186" s="471"/>
      <c r="NLH186" s="471"/>
      <c r="NLI186" s="471"/>
      <c r="NLJ186" s="471"/>
      <c r="NLK186" s="471"/>
      <c r="NLL186" s="471"/>
      <c r="NLM186" s="471"/>
      <c r="NLN186" s="471"/>
      <c r="NLO186" s="471"/>
      <c r="NLP186" s="471"/>
      <c r="NLQ186" s="471"/>
      <c r="NLR186" s="471"/>
      <c r="NLS186" s="471"/>
      <c r="NLT186" s="471"/>
      <c r="NLU186" s="471"/>
      <c r="NLV186" s="471"/>
      <c r="NLW186" s="471"/>
      <c r="NLX186" s="471"/>
      <c r="NLY186" s="471"/>
      <c r="NLZ186" s="471"/>
      <c r="NMA186" s="471"/>
      <c r="NMB186" s="471"/>
      <c r="NMC186" s="471"/>
      <c r="NMD186" s="471"/>
      <c r="NME186" s="471"/>
      <c r="NMF186" s="471"/>
      <c r="NMG186" s="471"/>
      <c r="NMH186" s="471"/>
      <c r="NMI186" s="471"/>
      <c r="NMJ186" s="471"/>
      <c r="NMK186" s="471"/>
      <c r="NML186" s="471"/>
      <c r="NMM186" s="471"/>
      <c r="NMN186" s="471"/>
      <c r="NMO186" s="471"/>
      <c r="NMP186" s="471"/>
      <c r="NMQ186" s="471"/>
      <c r="NMR186" s="471"/>
      <c r="NMS186" s="471"/>
      <c r="NMT186" s="471"/>
      <c r="NMU186" s="471"/>
      <c r="NMV186" s="471"/>
      <c r="NMW186" s="471"/>
      <c r="NMX186" s="471"/>
      <c r="NMY186" s="471"/>
      <c r="NMZ186" s="471"/>
      <c r="NNA186" s="471"/>
      <c r="NNB186" s="471"/>
      <c r="NNC186" s="471"/>
      <c r="NND186" s="471"/>
      <c r="NNE186" s="471"/>
      <c r="NNF186" s="471"/>
      <c r="NNG186" s="471"/>
      <c r="NNH186" s="471"/>
      <c r="NNI186" s="471"/>
      <c r="NNJ186" s="471"/>
      <c r="NNK186" s="471"/>
      <c r="NNL186" s="471"/>
      <c r="NNM186" s="471"/>
      <c r="NNN186" s="471"/>
      <c r="NNO186" s="471"/>
      <c r="NNP186" s="471"/>
      <c r="NNQ186" s="471"/>
      <c r="NNR186" s="471"/>
      <c r="NNS186" s="471"/>
      <c r="NNT186" s="471"/>
      <c r="NNU186" s="471"/>
      <c r="NNV186" s="471"/>
      <c r="NNW186" s="471"/>
      <c r="NNX186" s="471"/>
      <c r="NNY186" s="471"/>
      <c r="NNZ186" s="471"/>
      <c r="NOA186" s="471"/>
      <c r="NOB186" s="471"/>
      <c r="NOC186" s="471"/>
      <c r="NOD186" s="471"/>
      <c r="NOE186" s="471"/>
      <c r="NOF186" s="471"/>
      <c r="NOG186" s="471"/>
      <c r="NOH186" s="471"/>
      <c r="NOI186" s="471"/>
      <c r="NOJ186" s="471"/>
      <c r="NOK186" s="471"/>
      <c r="NOL186" s="471"/>
      <c r="NOM186" s="471"/>
      <c r="NON186" s="471"/>
      <c r="NOO186" s="471"/>
      <c r="NOP186" s="471"/>
      <c r="NOQ186" s="471"/>
      <c r="NOR186" s="471"/>
      <c r="NOS186" s="471"/>
      <c r="NOT186" s="471"/>
      <c r="NOU186" s="471"/>
      <c r="NOV186" s="471"/>
      <c r="NOW186" s="471"/>
      <c r="NOX186" s="471"/>
      <c r="NOY186" s="471"/>
      <c r="NOZ186" s="471"/>
      <c r="NPA186" s="471"/>
      <c r="NPB186" s="471"/>
      <c r="NPC186" s="471"/>
      <c r="NPD186" s="471"/>
      <c r="NPE186" s="471"/>
      <c r="NPF186" s="471"/>
      <c r="NPG186" s="471"/>
      <c r="NPH186" s="471"/>
      <c r="NPI186" s="471"/>
      <c r="NPJ186" s="471"/>
      <c r="NPK186" s="471"/>
      <c r="NPL186" s="471"/>
      <c r="NPM186" s="471"/>
      <c r="NPN186" s="471"/>
      <c r="NPO186" s="471"/>
      <c r="NPP186" s="471"/>
      <c r="NPQ186" s="471"/>
      <c r="NPR186" s="471"/>
      <c r="NPS186" s="471"/>
      <c r="NPT186" s="471"/>
      <c r="NPU186" s="471"/>
      <c r="NPV186" s="471"/>
      <c r="NPW186" s="471"/>
      <c r="NPX186" s="471"/>
      <c r="NPY186" s="471"/>
      <c r="NPZ186" s="471"/>
      <c r="NQA186" s="471"/>
      <c r="NQB186" s="471"/>
      <c r="NQC186" s="471"/>
      <c r="NQD186" s="471"/>
      <c r="NQE186" s="471"/>
      <c r="NQF186" s="471"/>
      <c r="NQG186" s="471"/>
      <c r="NQH186" s="471"/>
      <c r="NQI186" s="471"/>
      <c r="NQJ186" s="471"/>
      <c r="NQK186" s="471"/>
      <c r="NQL186" s="471"/>
      <c r="NQM186" s="471"/>
      <c r="NQN186" s="471"/>
      <c r="NQO186" s="471"/>
      <c r="NQP186" s="471"/>
      <c r="NQQ186" s="471"/>
      <c r="NQR186" s="471"/>
      <c r="NQS186" s="471"/>
      <c r="NQT186" s="471"/>
      <c r="NQU186" s="471"/>
      <c r="NQV186" s="471"/>
      <c r="NQW186" s="471"/>
      <c r="NQX186" s="471"/>
      <c r="NQY186" s="471"/>
      <c r="NQZ186" s="471"/>
      <c r="NRA186" s="471"/>
      <c r="NRB186" s="471"/>
      <c r="NRC186" s="471"/>
      <c r="NRD186" s="471"/>
      <c r="NRE186" s="471"/>
      <c r="NRF186" s="471"/>
      <c r="NRG186" s="471"/>
      <c r="NRH186" s="471"/>
      <c r="NRI186" s="471"/>
      <c r="NRJ186" s="471"/>
      <c r="NRK186" s="471"/>
      <c r="NRL186" s="471"/>
      <c r="NRM186" s="471"/>
      <c r="NRN186" s="471"/>
      <c r="NRO186" s="471"/>
      <c r="NRP186" s="471"/>
      <c r="NRQ186" s="471"/>
      <c r="NRR186" s="471"/>
      <c r="NRS186" s="471"/>
      <c r="NRT186" s="471"/>
      <c r="NRU186" s="471"/>
      <c r="NRV186" s="471"/>
      <c r="NRW186" s="471"/>
      <c r="NRX186" s="471"/>
      <c r="NRY186" s="471"/>
      <c r="NRZ186" s="471"/>
      <c r="NSA186" s="471"/>
      <c r="NSB186" s="471"/>
      <c r="NSC186" s="471"/>
      <c r="NSD186" s="471"/>
      <c r="NSE186" s="471"/>
      <c r="NSF186" s="471"/>
      <c r="NSG186" s="471"/>
      <c r="NSH186" s="471"/>
      <c r="NSI186" s="471"/>
      <c r="NSJ186" s="471"/>
      <c r="NSK186" s="471"/>
      <c r="NSL186" s="471"/>
      <c r="NSM186" s="471"/>
      <c r="NSN186" s="471"/>
      <c r="NSO186" s="471"/>
      <c r="NSP186" s="471"/>
      <c r="NSQ186" s="471"/>
      <c r="NSR186" s="471"/>
      <c r="NSS186" s="471"/>
      <c r="NST186" s="471"/>
      <c r="NSU186" s="471"/>
      <c r="NSV186" s="471"/>
      <c r="NSW186" s="471"/>
      <c r="NSX186" s="471"/>
      <c r="NSY186" s="471"/>
      <c r="NSZ186" s="471"/>
      <c r="NTA186" s="471"/>
      <c r="NTB186" s="471"/>
      <c r="NTC186" s="471"/>
      <c r="NTD186" s="471"/>
      <c r="NTE186" s="471"/>
      <c r="NTF186" s="471"/>
      <c r="NTG186" s="471"/>
      <c r="NTH186" s="471"/>
      <c r="NTI186" s="471"/>
      <c r="NTJ186" s="471"/>
      <c r="NTK186" s="471"/>
      <c r="NTL186" s="471"/>
      <c r="NTM186" s="471"/>
      <c r="NTN186" s="471"/>
      <c r="NTO186" s="471"/>
      <c r="NTP186" s="471"/>
      <c r="NTQ186" s="471"/>
      <c r="NTR186" s="471"/>
      <c r="NTS186" s="471"/>
      <c r="NTT186" s="471"/>
      <c r="NTU186" s="471"/>
      <c r="NTV186" s="471"/>
      <c r="NTW186" s="471"/>
      <c r="NTX186" s="471"/>
      <c r="NTY186" s="471"/>
      <c r="NTZ186" s="471"/>
      <c r="NUA186" s="471"/>
      <c r="NUB186" s="471"/>
      <c r="NUC186" s="471"/>
      <c r="NUD186" s="471"/>
      <c r="NUE186" s="471"/>
      <c r="NUF186" s="471"/>
      <c r="NUG186" s="471"/>
      <c r="NUH186" s="471"/>
      <c r="NUI186" s="471"/>
      <c r="NUJ186" s="471"/>
      <c r="NUK186" s="471"/>
      <c r="NUL186" s="471"/>
      <c r="NUM186" s="471"/>
      <c r="NUN186" s="471"/>
      <c r="NUO186" s="471"/>
      <c r="NUP186" s="471"/>
      <c r="NUQ186" s="471"/>
      <c r="NUR186" s="471"/>
      <c r="NUS186" s="471"/>
      <c r="NUT186" s="471"/>
      <c r="NUU186" s="471"/>
      <c r="NUV186" s="471"/>
      <c r="NUW186" s="471"/>
      <c r="NUX186" s="471"/>
      <c r="NUY186" s="471"/>
      <c r="NUZ186" s="471"/>
      <c r="NVA186" s="471"/>
      <c r="NVB186" s="471"/>
      <c r="NVC186" s="471"/>
      <c r="NVD186" s="471"/>
      <c r="NVE186" s="471"/>
      <c r="NVF186" s="471"/>
      <c r="NVG186" s="471"/>
      <c r="NVH186" s="471"/>
      <c r="NVI186" s="471"/>
      <c r="NVJ186" s="471"/>
      <c r="NVK186" s="471"/>
      <c r="NVL186" s="471"/>
      <c r="NVM186" s="471"/>
      <c r="NVN186" s="471"/>
      <c r="NVO186" s="471"/>
      <c r="NVP186" s="471"/>
      <c r="NVQ186" s="471"/>
      <c r="NVR186" s="471"/>
      <c r="NVS186" s="471"/>
      <c r="NVT186" s="471"/>
      <c r="NVU186" s="471"/>
      <c r="NVV186" s="471"/>
      <c r="NVW186" s="471"/>
      <c r="NVX186" s="471"/>
      <c r="NVY186" s="471"/>
      <c r="NVZ186" s="471"/>
      <c r="NWA186" s="471"/>
      <c r="NWB186" s="471"/>
      <c r="NWC186" s="471"/>
      <c r="NWD186" s="471"/>
      <c r="NWE186" s="471"/>
      <c r="NWF186" s="471"/>
      <c r="NWG186" s="471"/>
      <c r="NWH186" s="471"/>
      <c r="NWI186" s="471"/>
      <c r="NWJ186" s="471"/>
      <c r="NWK186" s="471"/>
      <c r="NWL186" s="471"/>
      <c r="NWM186" s="471"/>
      <c r="NWN186" s="471"/>
      <c r="NWO186" s="471"/>
      <c r="NWP186" s="471"/>
      <c r="NWQ186" s="471"/>
      <c r="NWR186" s="471"/>
      <c r="NWS186" s="471"/>
      <c r="NWT186" s="471"/>
      <c r="NWU186" s="471"/>
      <c r="NWV186" s="471"/>
      <c r="NWW186" s="471"/>
      <c r="NWX186" s="471"/>
      <c r="NWY186" s="471"/>
      <c r="NWZ186" s="471"/>
      <c r="NXA186" s="471"/>
      <c r="NXB186" s="471"/>
      <c r="NXC186" s="471"/>
      <c r="NXD186" s="471"/>
      <c r="NXE186" s="471"/>
      <c r="NXF186" s="471"/>
      <c r="NXG186" s="471"/>
      <c r="NXH186" s="471"/>
      <c r="NXI186" s="471"/>
      <c r="NXJ186" s="471"/>
      <c r="NXK186" s="471"/>
      <c r="NXL186" s="471"/>
      <c r="NXM186" s="471"/>
      <c r="NXN186" s="471"/>
      <c r="NXO186" s="471"/>
      <c r="NXP186" s="471"/>
      <c r="NXQ186" s="471"/>
      <c r="NXR186" s="471"/>
      <c r="NXS186" s="471"/>
      <c r="NXT186" s="471"/>
      <c r="NXU186" s="471"/>
      <c r="NXV186" s="471"/>
      <c r="NXW186" s="471"/>
      <c r="NXX186" s="471"/>
      <c r="NXY186" s="471"/>
      <c r="NXZ186" s="471"/>
      <c r="NYA186" s="471"/>
      <c r="NYB186" s="471"/>
      <c r="NYC186" s="471"/>
      <c r="NYD186" s="471"/>
      <c r="NYE186" s="471"/>
      <c r="NYF186" s="471"/>
      <c r="NYG186" s="471"/>
      <c r="NYH186" s="471"/>
      <c r="NYI186" s="471"/>
      <c r="NYJ186" s="471"/>
      <c r="NYK186" s="471"/>
      <c r="NYL186" s="471"/>
      <c r="NYM186" s="471"/>
      <c r="NYN186" s="471"/>
      <c r="NYO186" s="471"/>
      <c r="NYP186" s="471"/>
      <c r="NYQ186" s="471"/>
      <c r="NYR186" s="471"/>
      <c r="NYS186" s="471"/>
      <c r="NYT186" s="471"/>
      <c r="NYU186" s="471"/>
      <c r="NYV186" s="471"/>
      <c r="NYW186" s="471"/>
      <c r="NYX186" s="471"/>
      <c r="NYY186" s="471"/>
      <c r="NYZ186" s="471"/>
      <c r="NZA186" s="471"/>
      <c r="NZB186" s="471"/>
      <c r="NZC186" s="471"/>
      <c r="NZD186" s="471"/>
      <c r="NZE186" s="471"/>
      <c r="NZF186" s="471"/>
      <c r="NZG186" s="471"/>
      <c r="NZH186" s="471"/>
      <c r="NZI186" s="471"/>
      <c r="NZJ186" s="471"/>
      <c r="NZK186" s="471"/>
      <c r="NZL186" s="471"/>
      <c r="NZM186" s="471"/>
      <c r="NZN186" s="471"/>
      <c r="NZO186" s="471"/>
      <c r="NZP186" s="471"/>
      <c r="NZQ186" s="471"/>
      <c r="NZR186" s="471"/>
      <c r="NZS186" s="471"/>
      <c r="NZT186" s="471"/>
      <c r="NZU186" s="471"/>
      <c r="NZV186" s="471"/>
      <c r="NZW186" s="471"/>
      <c r="NZX186" s="471"/>
      <c r="NZY186" s="471"/>
      <c r="NZZ186" s="471"/>
      <c r="OAA186" s="471"/>
      <c r="OAB186" s="471"/>
      <c r="OAC186" s="471"/>
      <c r="OAD186" s="471"/>
      <c r="OAE186" s="471"/>
      <c r="OAF186" s="471"/>
      <c r="OAG186" s="471"/>
      <c r="OAH186" s="471"/>
      <c r="OAI186" s="471"/>
      <c r="OAJ186" s="471"/>
      <c r="OAK186" s="471"/>
      <c r="OAL186" s="471"/>
      <c r="OAM186" s="471"/>
      <c r="OAN186" s="471"/>
      <c r="OAO186" s="471"/>
      <c r="OAP186" s="471"/>
      <c r="OAQ186" s="471"/>
      <c r="OAR186" s="471"/>
      <c r="OAS186" s="471"/>
      <c r="OAT186" s="471"/>
      <c r="OAU186" s="471"/>
      <c r="OAV186" s="471"/>
      <c r="OAW186" s="471"/>
      <c r="OAX186" s="471"/>
      <c r="OAY186" s="471"/>
      <c r="OAZ186" s="471"/>
      <c r="OBA186" s="471"/>
      <c r="OBB186" s="471"/>
      <c r="OBC186" s="471"/>
      <c r="OBD186" s="471"/>
      <c r="OBE186" s="471"/>
      <c r="OBF186" s="471"/>
      <c r="OBG186" s="471"/>
      <c r="OBH186" s="471"/>
      <c r="OBI186" s="471"/>
      <c r="OBJ186" s="471"/>
      <c r="OBK186" s="471"/>
      <c r="OBL186" s="471"/>
      <c r="OBM186" s="471"/>
      <c r="OBN186" s="471"/>
      <c r="OBO186" s="471"/>
      <c r="OBP186" s="471"/>
      <c r="OBQ186" s="471"/>
      <c r="OBR186" s="471"/>
      <c r="OBS186" s="471"/>
      <c r="OBT186" s="471"/>
      <c r="OBU186" s="471"/>
      <c r="OBV186" s="471"/>
      <c r="OBW186" s="471"/>
      <c r="OBX186" s="471"/>
      <c r="OBY186" s="471"/>
      <c r="OBZ186" s="471"/>
      <c r="OCA186" s="471"/>
      <c r="OCB186" s="471"/>
      <c r="OCC186" s="471"/>
      <c r="OCD186" s="471"/>
      <c r="OCE186" s="471"/>
      <c r="OCF186" s="471"/>
      <c r="OCG186" s="471"/>
      <c r="OCH186" s="471"/>
      <c r="OCI186" s="471"/>
      <c r="OCJ186" s="471"/>
      <c r="OCK186" s="471"/>
      <c r="OCL186" s="471"/>
      <c r="OCM186" s="471"/>
      <c r="OCN186" s="471"/>
      <c r="OCO186" s="471"/>
      <c r="OCP186" s="471"/>
      <c r="OCQ186" s="471"/>
      <c r="OCR186" s="471"/>
      <c r="OCS186" s="471"/>
      <c r="OCT186" s="471"/>
      <c r="OCU186" s="471"/>
      <c r="OCV186" s="471"/>
      <c r="OCW186" s="471"/>
      <c r="OCX186" s="471"/>
      <c r="OCY186" s="471"/>
      <c r="OCZ186" s="471"/>
      <c r="ODA186" s="471"/>
      <c r="ODB186" s="471"/>
      <c r="ODC186" s="471"/>
      <c r="ODD186" s="471"/>
      <c r="ODE186" s="471"/>
      <c r="ODF186" s="471"/>
      <c r="ODG186" s="471"/>
      <c r="ODH186" s="471"/>
      <c r="ODI186" s="471"/>
      <c r="ODJ186" s="471"/>
      <c r="ODK186" s="471"/>
      <c r="ODL186" s="471"/>
      <c r="ODM186" s="471"/>
      <c r="ODN186" s="471"/>
      <c r="ODO186" s="471"/>
      <c r="ODP186" s="471"/>
      <c r="ODQ186" s="471"/>
      <c r="ODR186" s="471"/>
      <c r="ODS186" s="471"/>
      <c r="ODT186" s="471"/>
      <c r="ODU186" s="471"/>
      <c r="ODV186" s="471"/>
      <c r="ODW186" s="471"/>
      <c r="ODX186" s="471"/>
      <c r="ODY186" s="471"/>
      <c r="ODZ186" s="471"/>
      <c r="OEA186" s="471"/>
      <c r="OEB186" s="471"/>
      <c r="OEC186" s="471"/>
      <c r="OED186" s="471"/>
      <c r="OEE186" s="471"/>
      <c r="OEF186" s="471"/>
      <c r="OEG186" s="471"/>
      <c r="OEH186" s="471"/>
      <c r="OEI186" s="471"/>
      <c r="OEJ186" s="471"/>
      <c r="OEK186" s="471"/>
      <c r="OEL186" s="471"/>
      <c r="OEM186" s="471"/>
      <c r="OEN186" s="471"/>
      <c r="OEO186" s="471"/>
      <c r="OEP186" s="471"/>
      <c r="OEQ186" s="471"/>
      <c r="OER186" s="471"/>
      <c r="OES186" s="471"/>
      <c r="OET186" s="471"/>
      <c r="OEU186" s="471"/>
      <c r="OEV186" s="471"/>
      <c r="OEW186" s="471"/>
      <c r="OEX186" s="471"/>
      <c r="OEY186" s="471"/>
      <c r="OEZ186" s="471"/>
      <c r="OFA186" s="471"/>
      <c r="OFB186" s="471"/>
      <c r="OFC186" s="471"/>
      <c r="OFD186" s="471"/>
      <c r="OFE186" s="471"/>
      <c r="OFF186" s="471"/>
      <c r="OFG186" s="471"/>
      <c r="OFH186" s="471"/>
      <c r="OFI186" s="471"/>
      <c r="OFJ186" s="471"/>
      <c r="OFK186" s="471"/>
      <c r="OFL186" s="471"/>
      <c r="OFM186" s="471"/>
      <c r="OFN186" s="471"/>
      <c r="OFO186" s="471"/>
      <c r="OFP186" s="471"/>
      <c r="OFQ186" s="471"/>
      <c r="OFR186" s="471"/>
      <c r="OFS186" s="471"/>
      <c r="OFT186" s="471"/>
      <c r="OFU186" s="471"/>
      <c r="OFV186" s="471"/>
      <c r="OFW186" s="471"/>
      <c r="OFX186" s="471"/>
      <c r="OFY186" s="471"/>
      <c r="OFZ186" s="471"/>
      <c r="OGA186" s="471"/>
      <c r="OGB186" s="471"/>
      <c r="OGC186" s="471"/>
      <c r="OGD186" s="471"/>
      <c r="OGE186" s="471"/>
      <c r="OGF186" s="471"/>
      <c r="OGG186" s="471"/>
      <c r="OGH186" s="471"/>
      <c r="OGI186" s="471"/>
      <c r="OGJ186" s="471"/>
      <c r="OGK186" s="471"/>
      <c r="OGL186" s="471"/>
      <c r="OGM186" s="471"/>
      <c r="OGN186" s="471"/>
      <c r="OGO186" s="471"/>
      <c r="OGP186" s="471"/>
      <c r="OGQ186" s="471"/>
      <c r="OGR186" s="471"/>
      <c r="OGS186" s="471"/>
      <c r="OGT186" s="471"/>
      <c r="OGU186" s="471"/>
      <c r="OGV186" s="471"/>
      <c r="OGW186" s="471"/>
      <c r="OGX186" s="471"/>
      <c r="OGY186" s="471"/>
      <c r="OGZ186" s="471"/>
      <c r="OHA186" s="471"/>
      <c r="OHB186" s="471"/>
      <c r="OHC186" s="471"/>
      <c r="OHD186" s="471"/>
      <c r="OHE186" s="471"/>
      <c r="OHF186" s="471"/>
      <c r="OHG186" s="471"/>
      <c r="OHH186" s="471"/>
      <c r="OHI186" s="471"/>
      <c r="OHJ186" s="471"/>
      <c r="OHK186" s="471"/>
      <c r="OHL186" s="471"/>
      <c r="OHM186" s="471"/>
      <c r="OHN186" s="471"/>
      <c r="OHO186" s="471"/>
      <c r="OHP186" s="471"/>
      <c r="OHQ186" s="471"/>
      <c r="OHR186" s="471"/>
      <c r="OHS186" s="471"/>
      <c r="OHT186" s="471"/>
      <c r="OHU186" s="471"/>
      <c r="OHV186" s="471"/>
      <c r="OHW186" s="471"/>
      <c r="OHX186" s="471"/>
      <c r="OHY186" s="471"/>
      <c r="OHZ186" s="471"/>
      <c r="OIA186" s="471"/>
      <c r="OIB186" s="471"/>
      <c r="OIC186" s="471"/>
      <c r="OID186" s="471"/>
      <c r="OIE186" s="471"/>
      <c r="OIF186" s="471"/>
      <c r="OIG186" s="471"/>
      <c r="OIH186" s="471"/>
      <c r="OII186" s="471"/>
      <c r="OIJ186" s="471"/>
      <c r="OIK186" s="471"/>
      <c r="OIL186" s="471"/>
      <c r="OIM186" s="471"/>
      <c r="OIN186" s="471"/>
      <c r="OIO186" s="471"/>
      <c r="OIP186" s="471"/>
      <c r="OIQ186" s="471"/>
      <c r="OIR186" s="471"/>
      <c r="OIS186" s="471"/>
      <c r="OIT186" s="471"/>
      <c r="OIU186" s="471"/>
      <c r="OIV186" s="471"/>
      <c r="OIW186" s="471"/>
      <c r="OIX186" s="471"/>
      <c r="OIY186" s="471"/>
      <c r="OIZ186" s="471"/>
      <c r="OJA186" s="471"/>
      <c r="OJB186" s="471"/>
      <c r="OJC186" s="471"/>
      <c r="OJD186" s="471"/>
      <c r="OJE186" s="471"/>
      <c r="OJF186" s="471"/>
      <c r="OJG186" s="471"/>
      <c r="OJH186" s="471"/>
      <c r="OJI186" s="471"/>
      <c r="OJJ186" s="471"/>
      <c r="OJK186" s="471"/>
      <c r="OJL186" s="471"/>
      <c r="OJM186" s="471"/>
      <c r="OJN186" s="471"/>
      <c r="OJO186" s="471"/>
      <c r="OJP186" s="471"/>
      <c r="OJQ186" s="471"/>
      <c r="OJR186" s="471"/>
      <c r="OJS186" s="471"/>
      <c r="OJT186" s="471"/>
      <c r="OJU186" s="471"/>
      <c r="OJV186" s="471"/>
      <c r="OJW186" s="471"/>
      <c r="OJX186" s="471"/>
      <c r="OJY186" s="471"/>
      <c r="OJZ186" s="471"/>
      <c r="OKA186" s="471"/>
      <c r="OKB186" s="471"/>
      <c r="OKC186" s="471"/>
      <c r="OKD186" s="471"/>
      <c r="OKE186" s="471"/>
      <c r="OKF186" s="471"/>
      <c r="OKG186" s="471"/>
      <c r="OKH186" s="471"/>
      <c r="OKI186" s="471"/>
      <c r="OKJ186" s="471"/>
      <c r="OKK186" s="471"/>
      <c r="OKL186" s="471"/>
      <c r="OKM186" s="471"/>
      <c r="OKN186" s="471"/>
      <c r="OKO186" s="471"/>
      <c r="OKP186" s="471"/>
      <c r="OKQ186" s="471"/>
      <c r="OKR186" s="471"/>
      <c r="OKS186" s="471"/>
      <c r="OKT186" s="471"/>
      <c r="OKU186" s="471"/>
      <c r="OKV186" s="471"/>
      <c r="OKW186" s="471"/>
      <c r="OKX186" s="471"/>
      <c r="OKY186" s="471"/>
      <c r="OKZ186" s="471"/>
      <c r="OLA186" s="471"/>
      <c r="OLB186" s="471"/>
      <c r="OLC186" s="471"/>
      <c r="OLD186" s="471"/>
      <c r="OLE186" s="471"/>
      <c r="OLF186" s="471"/>
      <c r="OLG186" s="471"/>
      <c r="OLH186" s="471"/>
      <c r="OLI186" s="471"/>
      <c r="OLJ186" s="471"/>
      <c r="OLK186" s="471"/>
      <c r="OLL186" s="471"/>
      <c r="OLM186" s="471"/>
      <c r="OLN186" s="471"/>
      <c r="OLO186" s="471"/>
      <c r="OLP186" s="471"/>
      <c r="OLQ186" s="471"/>
      <c r="OLR186" s="471"/>
      <c r="OLS186" s="471"/>
      <c r="OLT186" s="471"/>
      <c r="OLU186" s="471"/>
      <c r="OLV186" s="471"/>
      <c r="OLW186" s="471"/>
      <c r="OLX186" s="471"/>
      <c r="OLY186" s="471"/>
      <c r="OLZ186" s="471"/>
      <c r="OMA186" s="471"/>
      <c r="OMB186" s="471"/>
      <c r="OMC186" s="471"/>
      <c r="OMD186" s="471"/>
      <c r="OME186" s="471"/>
      <c r="OMF186" s="471"/>
      <c r="OMG186" s="471"/>
      <c r="OMH186" s="471"/>
      <c r="OMI186" s="471"/>
      <c r="OMJ186" s="471"/>
      <c r="OMK186" s="471"/>
      <c r="OML186" s="471"/>
      <c r="OMM186" s="471"/>
      <c r="OMN186" s="471"/>
      <c r="OMO186" s="471"/>
      <c r="OMP186" s="471"/>
      <c r="OMQ186" s="471"/>
      <c r="OMR186" s="471"/>
      <c r="OMS186" s="471"/>
      <c r="OMT186" s="471"/>
      <c r="OMU186" s="471"/>
      <c r="OMV186" s="471"/>
      <c r="OMW186" s="471"/>
      <c r="OMX186" s="471"/>
      <c r="OMY186" s="471"/>
      <c r="OMZ186" s="471"/>
      <c r="ONA186" s="471"/>
      <c r="ONB186" s="471"/>
      <c r="ONC186" s="471"/>
      <c r="OND186" s="471"/>
      <c r="ONE186" s="471"/>
      <c r="ONF186" s="471"/>
      <c r="ONG186" s="471"/>
      <c r="ONH186" s="471"/>
      <c r="ONI186" s="471"/>
      <c r="ONJ186" s="471"/>
      <c r="ONK186" s="471"/>
      <c r="ONL186" s="471"/>
      <c r="ONM186" s="471"/>
      <c r="ONN186" s="471"/>
      <c r="ONO186" s="471"/>
      <c r="ONP186" s="471"/>
      <c r="ONQ186" s="471"/>
      <c r="ONR186" s="471"/>
      <c r="ONS186" s="471"/>
      <c r="ONT186" s="471"/>
      <c r="ONU186" s="471"/>
      <c r="ONV186" s="471"/>
      <c r="ONW186" s="471"/>
      <c r="ONX186" s="471"/>
      <c r="ONY186" s="471"/>
      <c r="ONZ186" s="471"/>
      <c r="OOA186" s="471"/>
      <c r="OOB186" s="471"/>
      <c r="OOC186" s="471"/>
      <c r="OOD186" s="471"/>
      <c r="OOE186" s="471"/>
      <c r="OOF186" s="471"/>
      <c r="OOG186" s="471"/>
      <c r="OOH186" s="471"/>
      <c r="OOI186" s="471"/>
      <c r="OOJ186" s="471"/>
      <c r="OOK186" s="471"/>
      <c r="OOL186" s="471"/>
      <c r="OOM186" s="471"/>
      <c r="OON186" s="471"/>
      <c r="OOO186" s="471"/>
      <c r="OOP186" s="471"/>
      <c r="OOQ186" s="471"/>
      <c r="OOR186" s="471"/>
      <c r="OOS186" s="471"/>
      <c r="OOT186" s="471"/>
      <c r="OOU186" s="471"/>
      <c r="OOV186" s="471"/>
      <c r="OOW186" s="471"/>
      <c r="OOX186" s="471"/>
      <c r="OOY186" s="471"/>
      <c r="OOZ186" s="471"/>
      <c r="OPA186" s="471"/>
      <c r="OPB186" s="471"/>
      <c r="OPC186" s="471"/>
      <c r="OPD186" s="471"/>
      <c r="OPE186" s="471"/>
      <c r="OPF186" s="471"/>
      <c r="OPG186" s="471"/>
      <c r="OPH186" s="471"/>
      <c r="OPI186" s="471"/>
      <c r="OPJ186" s="471"/>
      <c r="OPK186" s="471"/>
      <c r="OPL186" s="471"/>
      <c r="OPM186" s="471"/>
      <c r="OPN186" s="471"/>
      <c r="OPO186" s="471"/>
      <c r="OPP186" s="471"/>
      <c r="OPQ186" s="471"/>
      <c r="OPR186" s="471"/>
      <c r="OPS186" s="471"/>
      <c r="OPT186" s="471"/>
      <c r="OPU186" s="471"/>
      <c r="OPV186" s="471"/>
      <c r="OPW186" s="471"/>
      <c r="OPX186" s="471"/>
      <c r="OPY186" s="471"/>
      <c r="OPZ186" s="471"/>
      <c r="OQA186" s="471"/>
      <c r="OQB186" s="471"/>
      <c r="OQC186" s="471"/>
      <c r="OQD186" s="471"/>
      <c r="OQE186" s="471"/>
      <c r="OQF186" s="471"/>
      <c r="OQG186" s="471"/>
      <c r="OQH186" s="471"/>
      <c r="OQI186" s="471"/>
      <c r="OQJ186" s="471"/>
      <c r="OQK186" s="471"/>
      <c r="OQL186" s="471"/>
      <c r="OQM186" s="471"/>
      <c r="OQN186" s="471"/>
      <c r="OQO186" s="471"/>
      <c r="OQP186" s="471"/>
      <c r="OQQ186" s="471"/>
      <c r="OQR186" s="471"/>
      <c r="OQS186" s="471"/>
      <c r="OQT186" s="471"/>
      <c r="OQU186" s="471"/>
      <c r="OQV186" s="471"/>
      <c r="OQW186" s="471"/>
      <c r="OQX186" s="471"/>
      <c r="OQY186" s="471"/>
      <c r="OQZ186" s="471"/>
      <c r="ORA186" s="471"/>
      <c r="ORB186" s="471"/>
      <c r="ORC186" s="471"/>
      <c r="ORD186" s="471"/>
      <c r="ORE186" s="471"/>
      <c r="ORF186" s="471"/>
      <c r="ORG186" s="471"/>
      <c r="ORH186" s="471"/>
      <c r="ORI186" s="471"/>
      <c r="ORJ186" s="471"/>
      <c r="ORK186" s="471"/>
      <c r="ORL186" s="471"/>
      <c r="ORM186" s="471"/>
      <c r="ORN186" s="471"/>
      <c r="ORO186" s="471"/>
      <c r="ORP186" s="471"/>
      <c r="ORQ186" s="471"/>
      <c r="ORR186" s="471"/>
      <c r="ORS186" s="471"/>
      <c r="ORT186" s="471"/>
      <c r="ORU186" s="471"/>
      <c r="ORV186" s="471"/>
      <c r="ORW186" s="471"/>
      <c r="ORX186" s="471"/>
      <c r="ORY186" s="471"/>
      <c r="ORZ186" s="471"/>
      <c r="OSA186" s="471"/>
      <c r="OSB186" s="471"/>
      <c r="OSC186" s="471"/>
      <c r="OSD186" s="471"/>
      <c r="OSE186" s="471"/>
      <c r="OSF186" s="471"/>
      <c r="OSG186" s="471"/>
      <c r="OSH186" s="471"/>
      <c r="OSI186" s="471"/>
      <c r="OSJ186" s="471"/>
      <c r="OSK186" s="471"/>
      <c r="OSL186" s="471"/>
      <c r="OSM186" s="471"/>
      <c r="OSN186" s="471"/>
      <c r="OSO186" s="471"/>
      <c r="OSP186" s="471"/>
      <c r="OSQ186" s="471"/>
      <c r="OSR186" s="471"/>
      <c r="OSS186" s="471"/>
      <c r="OST186" s="471"/>
      <c r="OSU186" s="471"/>
      <c r="OSV186" s="471"/>
      <c r="OSW186" s="471"/>
      <c r="OSX186" s="471"/>
      <c r="OSY186" s="471"/>
      <c r="OSZ186" s="471"/>
      <c r="OTA186" s="471"/>
      <c r="OTB186" s="471"/>
      <c r="OTC186" s="471"/>
      <c r="OTD186" s="471"/>
      <c r="OTE186" s="471"/>
      <c r="OTF186" s="471"/>
      <c r="OTG186" s="471"/>
      <c r="OTH186" s="471"/>
      <c r="OTI186" s="471"/>
      <c r="OTJ186" s="471"/>
      <c r="OTK186" s="471"/>
      <c r="OTL186" s="471"/>
      <c r="OTM186" s="471"/>
      <c r="OTN186" s="471"/>
      <c r="OTO186" s="471"/>
      <c r="OTP186" s="471"/>
      <c r="OTQ186" s="471"/>
      <c r="OTR186" s="471"/>
      <c r="OTS186" s="471"/>
      <c r="OTT186" s="471"/>
      <c r="OTU186" s="471"/>
      <c r="OTV186" s="471"/>
      <c r="OTW186" s="471"/>
      <c r="OTX186" s="471"/>
      <c r="OTY186" s="471"/>
      <c r="OTZ186" s="471"/>
      <c r="OUA186" s="471"/>
      <c r="OUB186" s="471"/>
      <c r="OUC186" s="471"/>
      <c r="OUD186" s="471"/>
      <c r="OUE186" s="471"/>
      <c r="OUF186" s="471"/>
      <c r="OUG186" s="471"/>
      <c r="OUH186" s="471"/>
      <c r="OUI186" s="471"/>
      <c r="OUJ186" s="471"/>
      <c r="OUK186" s="471"/>
      <c r="OUL186" s="471"/>
      <c r="OUM186" s="471"/>
      <c r="OUN186" s="471"/>
      <c r="OUO186" s="471"/>
      <c r="OUP186" s="471"/>
      <c r="OUQ186" s="471"/>
      <c r="OUR186" s="471"/>
      <c r="OUS186" s="471"/>
      <c r="OUT186" s="471"/>
      <c r="OUU186" s="471"/>
      <c r="OUV186" s="471"/>
      <c r="OUW186" s="471"/>
      <c r="OUX186" s="471"/>
      <c r="OUY186" s="471"/>
      <c r="OUZ186" s="471"/>
      <c r="OVA186" s="471"/>
      <c r="OVB186" s="471"/>
      <c r="OVC186" s="471"/>
      <c r="OVD186" s="471"/>
      <c r="OVE186" s="471"/>
      <c r="OVF186" s="471"/>
      <c r="OVG186" s="471"/>
      <c r="OVH186" s="471"/>
      <c r="OVI186" s="471"/>
      <c r="OVJ186" s="471"/>
      <c r="OVK186" s="471"/>
      <c r="OVL186" s="471"/>
      <c r="OVM186" s="471"/>
      <c r="OVN186" s="471"/>
      <c r="OVO186" s="471"/>
      <c r="OVP186" s="471"/>
      <c r="OVQ186" s="471"/>
      <c r="OVR186" s="471"/>
      <c r="OVS186" s="471"/>
      <c r="OVT186" s="471"/>
      <c r="OVU186" s="471"/>
      <c r="OVV186" s="471"/>
      <c r="OVW186" s="471"/>
      <c r="OVX186" s="471"/>
      <c r="OVY186" s="471"/>
      <c r="OVZ186" s="471"/>
      <c r="OWA186" s="471"/>
      <c r="OWB186" s="471"/>
      <c r="OWC186" s="471"/>
      <c r="OWD186" s="471"/>
      <c r="OWE186" s="471"/>
      <c r="OWF186" s="471"/>
      <c r="OWG186" s="471"/>
      <c r="OWH186" s="471"/>
      <c r="OWI186" s="471"/>
      <c r="OWJ186" s="471"/>
      <c r="OWK186" s="471"/>
      <c r="OWL186" s="471"/>
      <c r="OWM186" s="471"/>
      <c r="OWN186" s="471"/>
      <c r="OWO186" s="471"/>
      <c r="OWP186" s="471"/>
      <c r="OWQ186" s="471"/>
      <c r="OWR186" s="471"/>
      <c r="OWS186" s="471"/>
      <c r="OWT186" s="471"/>
      <c r="OWU186" s="471"/>
      <c r="OWV186" s="471"/>
      <c r="OWW186" s="471"/>
      <c r="OWX186" s="471"/>
      <c r="OWY186" s="471"/>
      <c r="OWZ186" s="471"/>
      <c r="OXA186" s="471"/>
      <c r="OXB186" s="471"/>
      <c r="OXC186" s="471"/>
      <c r="OXD186" s="471"/>
      <c r="OXE186" s="471"/>
      <c r="OXF186" s="471"/>
      <c r="OXG186" s="471"/>
      <c r="OXH186" s="471"/>
      <c r="OXI186" s="471"/>
      <c r="OXJ186" s="471"/>
      <c r="OXK186" s="471"/>
      <c r="OXL186" s="471"/>
      <c r="OXM186" s="471"/>
      <c r="OXN186" s="471"/>
      <c r="OXO186" s="471"/>
      <c r="OXP186" s="471"/>
      <c r="OXQ186" s="471"/>
      <c r="OXR186" s="471"/>
      <c r="OXS186" s="471"/>
      <c r="OXT186" s="471"/>
      <c r="OXU186" s="471"/>
      <c r="OXV186" s="471"/>
      <c r="OXW186" s="471"/>
      <c r="OXX186" s="471"/>
      <c r="OXY186" s="471"/>
      <c r="OXZ186" s="471"/>
      <c r="OYA186" s="471"/>
      <c r="OYB186" s="471"/>
      <c r="OYC186" s="471"/>
      <c r="OYD186" s="471"/>
      <c r="OYE186" s="471"/>
      <c r="OYF186" s="471"/>
      <c r="OYG186" s="471"/>
      <c r="OYH186" s="471"/>
      <c r="OYI186" s="471"/>
      <c r="OYJ186" s="471"/>
      <c r="OYK186" s="471"/>
      <c r="OYL186" s="471"/>
      <c r="OYM186" s="471"/>
      <c r="OYN186" s="471"/>
      <c r="OYO186" s="471"/>
      <c r="OYP186" s="471"/>
      <c r="OYQ186" s="471"/>
      <c r="OYR186" s="471"/>
      <c r="OYS186" s="471"/>
      <c r="OYT186" s="471"/>
      <c r="OYU186" s="471"/>
      <c r="OYV186" s="471"/>
      <c r="OYW186" s="471"/>
      <c r="OYX186" s="471"/>
      <c r="OYY186" s="471"/>
      <c r="OYZ186" s="471"/>
      <c r="OZA186" s="471"/>
      <c r="OZB186" s="471"/>
      <c r="OZC186" s="471"/>
      <c r="OZD186" s="471"/>
      <c r="OZE186" s="471"/>
      <c r="OZF186" s="471"/>
      <c r="OZG186" s="471"/>
      <c r="OZH186" s="471"/>
      <c r="OZI186" s="471"/>
      <c r="OZJ186" s="471"/>
      <c r="OZK186" s="471"/>
      <c r="OZL186" s="471"/>
      <c r="OZM186" s="471"/>
      <c r="OZN186" s="471"/>
      <c r="OZO186" s="471"/>
      <c r="OZP186" s="471"/>
      <c r="OZQ186" s="471"/>
      <c r="OZR186" s="471"/>
      <c r="OZS186" s="471"/>
      <c r="OZT186" s="471"/>
      <c r="OZU186" s="471"/>
      <c r="OZV186" s="471"/>
      <c r="OZW186" s="471"/>
      <c r="OZX186" s="471"/>
      <c r="OZY186" s="471"/>
      <c r="OZZ186" s="471"/>
      <c r="PAA186" s="471"/>
      <c r="PAB186" s="471"/>
      <c r="PAC186" s="471"/>
      <c r="PAD186" s="471"/>
      <c r="PAE186" s="471"/>
      <c r="PAF186" s="471"/>
      <c r="PAG186" s="471"/>
      <c r="PAH186" s="471"/>
      <c r="PAI186" s="471"/>
      <c r="PAJ186" s="471"/>
      <c r="PAK186" s="471"/>
      <c r="PAL186" s="471"/>
      <c r="PAM186" s="471"/>
      <c r="PAN186" s="471"/>
      <c r="PAO186" s="471"/>
      <c r="PAP186" s="471"/>
      <c r="PAQ186" s="471"/>
      <c r="PAR186" s="471"/>
      <c r="PAS186" s="471"/>
      <c r="PAT186" s="471"/>
      <c r="PAU186" s="471"/>
      <c r="PAV186" s="471"/>
      <c r="PAW186" s="471"/>
      <c r="PAX186" s="471"/>
      <c r="PAY186" s="471"/>
      <c r="PAZ186" s="471"/>
      <c r="PBA186" s="471"/>
      <c r="PBB186" s="471"/>
      <c r="PBC186" s="471"/>
      <c r="PBD186" s="471"/>
      <c r="PBE186" s="471"/>
      <c r="PBF186" s="471"/>
      <c r="PBG186" s="471"/>
      <c r="PBH186" s="471"/>
      <c r="PBI186" s="471"/>
      <c r="PBJ186" s="471"/>
      <c r="PBK186" s="471"/>
      <c r="PBL186" s="471"/>
      <c r="PBM186" s="471"/>
      <c r="PBN186" s="471"/>
      <c r="PBO186" s="471"/>
      <c r="PBP186" s="471"/>
      <c r="PBQ186" s="471"/>
      <c r="PBR186" s="471"/>
      <c r="PBS186" s="471"/>
      <c r="PBT186" s="471"/>
      <c r="PBU186" s="471"/>
      <c r="PBV186" s="471"/>
      <c r="PBW186" s="471"/>
      <c r="PBX186" s="471"/>
      <c r="PBY186" s="471"/>
      <c r="PBZ186" s="471"/>
      <c r="PCA186" s="471"/>
      <c r="PCB186" s="471"/>
      <c r="PCC186" s="471"/>
      <c r="PCD186" s="471"/>
      <c r="PCE186" s="471"/>
      <c r="PCF186" s="471"/>
      <c r="PCG186" s="471"/>
      <c r="PCH186" s="471"/>
      <c r="PCI186" s="471"/>
      <c r="PCJ186" s="471"/>
      <c r="PCK186" s="471"/>
      <c r="PCL186" s="471"/>
      <c r="PCM186" s="471"/>
      <c r="PCN186" s="471"/>
      <c r="PCO186" s="471"/>
      <c r="PCP186" s="471"/>
      <c r="PCQ186" s="471"/>
      <c r="PCR186" s="471"/>
      <c r="PCS186" s="471"/>
      <c r="PCT186" s="471"/>
      <c r="PCU186" s="471"/>
      <c r="PCV186" s="471"/>
      <c r="PCW186" s="471"/>
      <c r="PCX186" s="471"/>
      <c r="PCY186" s="471"/>
      <c r="PCZ186" s="471"/>
      <c r="PDA186" s="471"/>
      <c r="PDB186" s="471"/>
      <c r="PDC186" s="471"/>
      <c r="PDD186" s="471"/>
      <c r="PDE186" s="471"/>
      <c r="PDF186" s="471"/>
      <c r="PDG186" s="471"/>
      <c r="PDH186" s="471"/>
      <c r="PDI186" s="471"/>
      <c r="PDJ186" s="471"/>
      <c r="PDK186" s="471"/>
      <c r="PDL186" s="471"/>
      <c r="PDM186" s="471"/>
      <c r="PDN186" s="471"/>
      <c r="PDO186" s="471"/>
      <c r="PDP186" s="471"/>
      <c r="PDQ186" s="471"/>
      <c r="PDR186" s="471"/>
      <c r="PDS186" s="471"/>
      <c r="PDT186" s="471"/>
      <c r="PDU186" s="471"/>
      <c r="PDV186" s="471"/>
      <c r="PDW186" s="471"/>
      <c r="PDX186" s="471"/>
      <c r="PDY186" s="471"/>
      <c r="PDZ186" s="471"/>
      <c r="PEA186" s="471"/>
      <c r="PEB186" s="471"/>
      <c r="PEC186" s="471"/>
      <c r="PED186" s="471"/>
      <c r="PEE186" s="471"/>
      <c r="PEF186" s="471"/>
      <c r="PEG186" s="471"/>
      <c r="PEH186" s="471"/>
      <c r="PEI186" s="471"/>
      <c r="PEJ186" s="471"/>
      <c r="PEK186" s="471"/>
      <c r="PEL186" s="471"/>
      <c r="PEM186" s="471"/>
      <c r="PEN186" s="471"/>
      <c r="PEO186" s="471"/>
      <c r="PEP186" s="471"/>
      <c r="PEQ186" s="471"/>
      <c r="PER186" s="471"/>
      <c r="PES186" s="471"/>
      <c r="PET186" s="471"/>
      <c r="PEU186" s="471"/>
      <c r="PEV186" s="471"/>
      <c r="PEW186" s="471"/>
      <c r="PEX186" s="471"/>
      <c r="PEY186" s="471"/>
      <c r="PEZ186" s="471"/>
      <c r="PFA186" s="471"/>
      <c r="PFB186" s="471"/>
      <c r="PFC186" s="471"/>
      <c r="PFD186" s="471"/>
      <c r="PFE186" s="471"/>
      <c r="PFF186" s="471"/>
      <c r="PFG186" s="471"/>
      <c r="PFH186" s="471"/>
      <c r="PFI186" s="471"/>
      <c r="PFJ186" s="471"/>
      <c r="PFK186" s="471"/>
      <c r="PFL186" s="471"/>
      <c r="PFM186" s="471"/>
      <c r="PFN186" s="471"/>
      <c r="PFO186" s="471"/>
      <c r="PFP186" s="471"/>
      <c r="PFQ186" s="471"/>
      <c r="PFR186" s="471"/>
      <c r="PFS186" s="471"/>
      <c r="PFT186" s="471"/>
      <c r="PFU186" s="471"/>
      <c r="PFV186" s="471"/>
      <c r="PFW186" s="471"/>
      <c r="PFX186" s="471"/>
      <c r="PFY186" s="471"/>
      <c r="PFZ186" s="471"/>
      <c r="PGA186" s="471"/>
      <c r="PGB186" s="471"/>
      <c r="PGC186" s="471"/>
      <c r="PGD186" s="471"/>
      <c r="PGE186" s="471"/>
      <c r="PGF186" s="471"/>
      <c r="PGG186" s="471"/>
      <c r="PGH186" s="471"/>
      <c r="PGI186" s="471"/>
      <c r="PGJ186" s="471"/>
      <c r="PGK186" s="471"/>
      <c r="PGL186" s="471"/>
      <c r="PGM186" s="471"/>
      <c r="PGN186" s="471"/>
      <c r="PGO186" s="471"/>
      <c r="PGP186" s="471"/>
      <c r="PGQ186" s="471"/>
      <c r="PGR186" s="471"/>
      <c r="PGS186" s="471"/>
      <c r="PGT186" s="471"/>
      <c r="PGU186" s="471"/>
      <c r="PGV186" s="471"/>
      <c r="PGW186" s="471"/>
      <c r="PGX186" s="471"/>
      <c r="PGY186" s="471"/>
      <c r="PGZ186" s="471"/>
      <c r="PHA186" s="471"/>
      <c r="PHB186" s="471"/>
      <c r="PHC186" s="471"/>
      <c r="PHD186" s="471"/>
      <c r="PHE186" s="471"/>
      <c r="PHF186" s="471"/>
      <c r="PHG186" s="471"/>
      <c r="PHH186" s="471"/>
      <c r="PHI186" s="471"/>
      <c r="PHJ186" s="471"/>
      <c r="PHK186" s="471"/>
      <c r="PHL186" s="471"/>
      <c r="PHM186" s="471"/>
      <c r="PHN186" s="471"/>
      <c r="PHO186" s="471"/>
      <c r="PHP186" s="471"/>
      <c r="PHQ186" s="471"/>
      <c r="PHR186" s="471"/>
      <c r="PHS186" s="471"/>
      <c r="PHT186" s="471"/>
      <c r="PHU186" s="471"/>
      <c r="PHV186" s="471"/>
      <c r="PHW186" s="471"/>
      <c r="PHX186" s="471"/>
      <c r="PHY186" s="471"/>
      <c r="PHZ186" s="471"/>
      <c r="PIA186" s="471"/>
      <c r="PIB186" s="471"/>
      <c r="PIC186" s="471"/>
      <c r="PID186" s="471"/>
      <c r="PIE186" s="471"/>
      <c r="PIF186" s="471"/>
      <c r="PIG186" s="471"/>
      <c r="PIH186" s="471"/>
      <c r="PII186" s="471"/>
      <c r="PIJ186" s="471"/>
      <c r="PIK186" s="471"/>
      <c r="PIL186" s="471"/>
      <c r="PIM186" s="471"/>
      <c r="PIN186" s="471"/>
      <c r="PIO186" s="471"/>
      <c r="PIP186" s="471"/>
      <c r="PIQ186" s="471"/>
      <c r="PIR186" s="471"/>
      <c r="PIS186" s="471"/>
      <c r="PIT186" s="471"/>
      <c r="PIU186" s="471"/>
      <c r="PIV186" s="471"/>
      <c r="PIW186" s="471"/>
      <c r="PIX186" s="471"/>
      <c r="PIY186" s="471"/>
      <c r="PIZ186" s="471"/>
      <c r="PJA186" s="471"/>
      <c r="PJB186" s="471"/>
      <c r="PJC186" s="471"/>
      <c r="PJD186" s="471"/>
      <c r="PJE186" s="471"/>
      <c r="PJF186" s="471"/>
      <c r="PJG186" s="471"/>
      <c r="PJH186" s="471"/>
      <c r="PJI186" s="471"/>
      <c r="PJJ186" s="471"/>
      <c r="PJK186" s="471"/>
      <c r="PJL186" s="471"/>
      <c r="PJM186" s="471"/>
      <c r="PJN186" s="471"/>
      <c r="PJO186" s="471"/>
      <c r="PJP186" s="471"/>
      <c r="PJQ186" s="471"/>
      <c r="PJR186" s="471"/>
      <c r="PJS186" s="471"/>
      <c r="PJT186" s="471"/>
      <c r="PJU186" s="471"/>
      <c r="PJV186" s="471"/>
      <c r="PJW186" s="471"/>
      <c r="PJX186" s="471"/>
      <c r="PJY186" s="471"/>
      <c r="PJZ186" s="471"/>
      <c r="PKA186" s="471"/>
      <c r="PKB186" s="471"/>
      <c r="PKC186" s="471"/>
      <c r="PKD186" s="471"/>
      <c r="PKE186" s="471"/>
      <c r="PKF186" s="471"/>
      <c r="PKG186" s="471"/>
      <c r="PKH186" s="471"/>
      <c r="PKI186" s="471"/>
      <c r="PKJ186" s="471"/>
      <c r="PKK186" s="471"/>
      <c r="PKL186" s="471"/>
      <c r="PKM186" s="471"/>
      <c r="PKN186" s="471"/>
      <c r="PKO186" s="471"/>
      <c r="PKP186" s="471"/>
      <c r="PKQ186" s="471"/>
      <c r="PKR186" s="471"/>
      <c r="PKS186" s="471"/>
      <c r="PKT186" s="471"/>
      <c r="PKU186" s="471"/>
      <c r="PKV186" s="471"/>
      <c r="PKW186" s="471"/>
      <c r="PKX186" s="471"/>
      <c r="PKY186" s="471"/>
      <c r="PKZ186" s="471"/>
      <c r="PLA186" s="471"/>
      <c r="PLB186" s="471"/>
      <c r="PLC186" s="471"/>
      <c r="PLD186" s="471"/>
      <c r="PLE186" s="471"/>
      <c r="PLF186" s="471"/>
      <c r="PLG186" s="471"/>
      <c r="PLH186" s="471"/>
      <c r="PLI186" s="471"/>
      <c r="PLJ186" s="471"/>
      <c r="PLK186" s="471"/>
      <c r="PLL186" s="471"/>
      <c r="PLM186" s="471"/>
      <c r="PLN186" s="471"/>
      <c r="PLO186" s="471"/>
      <c r="PLP186" s="471"/>
      <c r="PLQ186" s="471"/>
      <c r="PLR186" s="471"/>
      <c r="PLS186" s="471"/>
      <c r="PLT186" s="471"/>
      <c r="PLU186" s="471"/>
      <c r="PLV186" s="471"/>
      <c r="PLW186" s="471"/>
      <c r="PLX186" s="471"/>
      <c r="PLY186" s="471"/>
      <c r="PLZ186" s="471"/>
      <c r="PMA186" s="471"/>
      <c r="PMB186" s="471"/>
      <c r="PMC186" s="471"/>
      <c r="PMD186" s="471"/>
      <c r="PME186" s="471"/>
      <c r="PMF186" s="471"/>
      <c r="PMG186" s="471"/>
      <c r="PMH186" s="471"/>
      <c r="PMI186" s="471"/>
      <c r="PMJ186" s="471"/>
      <c r="PMK186" s="471"/>
      <c r="PML186" s="471"/>
      <c r="PMM186" s="471"/>
      <c r="PMN186" s="471"/>
      <c r="PMO186" s="471"/>
      <c r="PMP186" s="471"/>
      <c r="PMQ186" s="471"/>
      <c r="PMR186" s="471"/>
      <c r="PMS186" s="471"/>
      <c r="PMT186" s="471"/>
      <c r="PMU186" s="471"/>
      <c r="PMV186" s="471"/>
      <c r="PMW186" s="471"/>
      <c r="PMX186" s="471"/>
      <c r="PMY186" s="471"/>
      <c r="PMZ186" s="471"/>
      <c r="PNA186" s="471"/>
      <c r="PNB186" s="471"/>
      <c r="PNC186" s="471"/>
      <c r="PND186" s="471"/>
      <c r="PNE186" s="471"/>
      <c r="PNF186" s="471"/>
      <c r="PNG186" s="471"/>
      <c r="PNH186" s="471"/>
      <c r="PNI186" s="471"/>
      <c r="PNJ186" s="471"/>
      <c r="PNK186" s="471"/>
      <c r="PNL186" s="471"/>
      <c r="PNM186" s="471"/>
      <c r="PNN186" s="471"/>
      <c r="PNO186" s="471"/>
      <c r="PNP186" s="471"/>
      <c r="PNQ186" s="471"/>
      <c r="PNR186" s="471"/>
      <c r="PNS186" s="471"/>
      <c r="PNT186" s="471"/>
      <c r="PNU186" s="471"/>
      <c r="PNV186" s="471"/>
      <c r="PNW186" s="471"/>
      <c r="PNX186" s="471"/>
      <c r="PNY186" s="471"/>
      <c r="PNZ186" s="471"/>
      <c r="POA186" s="471"/>
      <c r="POB186" s="471"/>
      <c r="POC186" s="471"/>
      <c r="POD186" s="471"/>
      <c r="POE186" s="471"/>
      <c r="POF186" s="471"/>
      <c r="POG186" s="471"/>
      <c r="POH186" s="471"/>
      <c r="POI186" s="471"/>
      <c r="POJ186" s="471"/>
      <c r="POK186" s="471"/>
      <c r="POL186" s="471"/>
      <c r="POM186" s="471"/>
      <c r="PON186" s="471"/>
      <c r="POO186" s="471"/>
      <c r="POP186" s="471"/>
      <c r="POQ186" s="471"/>
      <c r="POR186" s="471"/>
      <c r="POS186" s="471"/>
      <c r="POT186" s="471"/>
      <c r="POU186" s="471"/>
      <c r="POV186" s="471"/>
      <c r="POW186" s="471"/>
      <c r="POX186" s="471"/>
      <c r="POY186" s="471"/>
      <c r="POZ186" s="471"/>
      <c r="PPA186" s="471"/>
      <c r="PPB186" s="471"/>
      <c r="PPC186" s="471"/>
      <c r="PPD186" s="471"/>
      <c r="PPE186" s="471"/>
      <c r="PPF186" s="471"/>
      <c r="PPG186" s="471"/>
      <c r="PPH186" s="471"/>
      <c r="PPI186" s="471"/>
      <c r="PPJ186" s="471"/>
      <c r="PPK186" s="471"/>
      <c r="PPL186" s="471"/>
      <c r="PPM186" s="471"/>
      <c r="PPN186" s="471"/>
      <c r="PPO186" s="471"/>
      <c r="PPP186" s="471"/>
      <c r="PPQ186" s="471"/>
      <c r="PPR186" s="471"/>
      <c r="PPS186" s="471"/>
      <c r="PPT186" s="471"/>
      <c r="PPU186" s="471"/>
      <c r="PPV186" s="471"/>
      <c r="PPW186" s="471"/>
      <c r="PPX186" s="471"/>
      <c r="PPY186" s="471"/>
      <c r="PPZ186" s="471"/>
      <c r="PQA186" s="471"/>
      <c r="PQB186" s="471"/>
      <c r="PQC186" s="471"/>
      <c r="PQD186" s="471"/>
      <c r="PQE186" s="471"/>
      <c r="PQF186" s="471"/>
      <c r="PQG186" s="471"/>
      <c r="PQH186" s="471"/>
      <c r="PQI186" s="471"/>
      <c r="PQJ186" s="471"/>
      <c r="PQK186" s="471"/>
      <c r="PQL186" s="471"/>
      <c r="PQM186" s="471"/>
      <c r="PQN186" s="471"/>
      <c r="PQO186" s="471"/>
      <c r="PQP186" s="471"/>
      <c r="PQQ186" s="471"/>
      <c r="PQR186" s="471"/>
      <c r="PQS186" s="471"/>
      <c r="PQT186" s="471"/>
      <c r="PQU186" s="471"/>
      <c r="PQV186" s="471"/>
      <c r="PQW186" s="471"/>
      <c r="PQX186" s="471"/>
      <c r="PQY186" s="471"/>
      <c r="PQZ186" s="471"/>
      <c r="PRA186" s="471"/>
      <c r="PRB186" s="471"/>
      <c r="PRC186" s="471"/>
      <c r="PRD186" s="471"/>
      <c r="PRE186" s="471"/>
      <c r="PRF186" s="471"/>
      <c r="PRG186" s="471"/>
      <c r="PRH186" s="471"/>
      <c r="PRI186" s="471"/>
      <c r="PRJ186" s="471"/>
      <c r="PRK186" s="471"/>
      <c r="PRL186" s="471"/>
      <c r="PRM186" s="471"/>
      <c r="PRN186" s="471"/>
      <c r="PRO186" s="471"/>
      <c r="PRP186" s="471"/>
      <c r="PRQ186" s="471"/>
      <c r="PRR186" s="471"/>
      <c r="PRS186" s="471"/>
      <c r="PRT186" s="471"/>
      <c r="PRU186" s="471"/>
      <c r="PRV186" s="471"/>
      <c r="PRW186" s="471"/>
      <c r="PRX186" s="471"/>
      <c r="PRY186" s="471"/>
      <c r="PRZ186" s="471"/>
      <c r="PSA186" s="471"/>
      <c r="PSB186" s="471"/>
      <c r="PSC186" s="471"/>
      <c r="PSD186" s="471"/>
      <c r="PSE186" s="471"/>
      <c r="PSF186" s="471"/>
      <c r="PSG186" s="471"/>
      <c r="PSH186" s="471"/>
      <c r="PSI186" s="471"/>
      <c r="PSJ186" s="471"/>
      <c r="PSK186" s="471"/>
      <c r="PSL186" s="471"/>
      <c r="PSM186" s="471"/>
      <c r="PSN186" s="471"/>
      <c r="PSO186" s="471"/>
      <c r="PSP186" s="471"/>
      <c r="PSQ186" s="471"/>
      <c r="PSR186" s="471"/>
      <c r="PSS186" s="471"/>
      <c r="PST186" s="471"/>
      <c r="PSU186" s="471"/>
      <c r="PSV186" s="471"/>
      <c r="PSW186" s="471"/>
      <c r="PSX186" s="471"/>
      <c r="PSY186" s="471"/>
      <c r="PSZ186" s="471"/>
      <c r="PTA186" s="471"/>
      <c r="PTB186" s="471"/>
      <c r="PTC186" s="471"/>
      <c r="PTD186" s="471"/>
      <c r="PTE186" s="471"/>
      <c r="PTF186" s="471"/>
      <c r="PTG186" s="471"/>
      <c r="PTH186" s="471"/>
      <c r="PTI186" s="471"/>
      <c r="PTJ186" s="471"/>
      <c r="PTK186" s="471"/>
      <c r="PTL186" s="471"/>
      <c r="PTM186" s="471"/>
      <c r="PTN186" s="471"/>
      <c r="PTO186" s="471"/>
      <c r="PTP186" s="471"/>
      <c r="PTQ186" s="471"/>
      <c r="PTR186" s="471"/>
      <c r="PTS186" s="471"/>
      <c r="PTT186" s="471"/>
      <c r="PTU186" s="471"/>
      <c r="PTV186" s="471"/>
      <c r="PTW186" s="471"/>
      <c r="PTX186" s="471"/>
      <c r="PTY186" s="471"/>
      <c r="PTZ186" s="471"/>
      <c r="PUA186" s="471"/>
      <c r="PUB186" s="471"/>
      <c r="PUC186" s="471"/>
      <c r="PUD186" s="471"/>
      <c r="PUE186" s="471"/>
      <c r="PUF186" s="471"/>
      <c r="PUG186" s="471"/>
      <c r="PUH186" s="471"/>
      <c r="PUI186" s="471"/>
      <c r="PUJ186" s="471"/>
      <c r="PUK186" s="471"/>
      <c r="PUL186" s="471"/>
      <c r="PUM186" s="471"/>
      <c r="PUN186" s="471"/>
      <c r="PUO186" s="471"/>
      <c r="PUP186" s="471"/>
      <c r="PUQ186" s="471"/>
      <c r="PUR186" s="471"/>
      <c r="PUS186" s="471"/>
      <c r="PUT186" s="471"/>
      <c r="PUU186" s="471"/>
      <c r="PUV186" s="471"/>
      <c r="PUW186" s="471"/>
      <c r="PUX186" s="471"/>
      <c r="PUY186" s="471"/>
      <c r="PUZ186" s="471"/>
      <c r="PVA186" s="471"/>
      <c r="PVB186" s="471"/>
      <c r="PVC186" s="471"/>
      <c r="PVD186" s="471"/>
      <c r="PVE186" s="471"/>
      <c r="PVF186" s="471"/>
      <c r="PVG186" s="471"/>
      <c r="PVH186" s="471"/>
      <c r="PVI186" s="471"/>
      <c r="PVJ186" s="471"/>
      <c r="PVK186" s="471"/>
      <c r="PVL186" s="471"/>
      <c r="PVM186" s="471"/>
      <c r="PVN186" s="471"/>
      <c r="PVO186" s="471"/>
      <c r="PVP186" s="471"/>
      <c r="PVQ186" s="471"/>
      <c r="PVR186" s="471"/>
      <c r="PVS186" s="471"/>
      <c r="PVT186" s="471"/>
      <c r="PVU186" s="471"/>
      <c r="PVV186" s="471"/>
      <c r="PVW186" s="471"/>
      <c r="PVX186" s="471"/>
      <c r="PVY186" s="471"/>
      <c r="PVZ186" s="471"/>
      <c r="PWA186" s="471"/>
      <c r="PWB186" s="471"/>
      <c r="PWC186" s="471"/>
      <c r="PWD186" s="471"/>
      <c r="PWE186" s="471"/>
      <c r="PWF186" s="471"/>
      <c r="PWG186" s="471"/>
      <c r="PWH186" s="471"/>
      <c r="PWI186" s="471"/>
      <c r="PWJ186" s="471"/>
      <c r="PWK186" s="471"/>
      <c r="PWL186" s="471"/>
      <c r="PWM186" s="471"/>
      <c r="PWN186" s="471"/>
      <c r="PWO186" s="471"/>
      <c r="PWP186" s="471"/>
      <c r="PWQ186" s="471"/>
      <c r="PWR186" s="471"/>
      <c r="PWS186" s="471"/>
      <c r="PWT186" s="471"/>
      <c r="PWU186" s="471"/>
      <c r="PWV186" s="471"/>
      <c r="PWW186" s="471"/>
      <c r="PWX186" s="471"/>
      <c r="PWY186" s="471"/>
      <c r="PWZ186" s="471"/>
      <c r="PXA186" s="471"/>
      <c r="PXB186" s="471"/>
      <c r="PXC186" s="471"/>
      <c r="PXD186" s="471"/>
      <c r="PXE186" s="471"/>
      <c r="PXF186" s="471"/>
      <c r="PXG186" s="471"/>
      <c r="PXH186" s="471"/>
      <c r="PXI186" s="471"/>
      <c r="PXJ186" s="471"/>
      <c r="PXK186" s="471"/>
      <c r="PXL186" s="471"/>
      <c r="PXM186" s="471"/>
      <c r="PXN186" s="471"/>
      <c r="PXO186" s="471"/>
      <c r="PXP186" s="471"/>
      <c r="PXQ186" s="471"/>
      <c r="PXR186" s="471"/>
      <c r="PXS186" s="471"/>
      <c r="PXT186" s="471"/>
      <c r="PXU186" s="471"/>
      <c r="PXV186" s="471"/>
      <c r="PXW186" s="471"/>
      <c r="PXX186" s="471"/>
      <c r="PXY186" s="471"/>
      <c r="PXZ186" s="471"/>
      <c r="PYA186" s="471"/>
      <c r="PYB186" s="471"/>
      <c r="PYC186" s="471"/>
      <c r="PYD186" s="471"/>
      <c r="PYE186" s="471"/>
      <c r="PYF186" s="471"/>
      <c r="PYG186" s="471"/>
      <c r="PYH186" s="471"/>
      <c r="PYI186" s="471"/>
      <c r="PYJ186" s="471"/>
      <c r="PYK186" s="471"/>
      <c r="PYL186" s="471"/>
      <c r="PYM186" s="471"/>
      <c r="PYN186" s="471"/>
      <c r="PYO186" s="471"/>
      <c r="PYP186" s="471"/>
      <c r="PYQ186" s="471"/>
      <c r="PYR186" s="471"/>
      <c r="PYS186" s="471"/>
      <c r="PYT186" s="471"/>
      <c r="PYU186" s="471"/>
      <c r="PYV186" s="471"/>
      <c r="PYW186" s="471"/>
      <c r="PYX186" s="471"/>
      <c r="PYY186" s="471"/>
      <c r="PYZ186" s="471"/>
      <c r="PZA186" s="471"/>
      <c r="PZB186" s="471"/>
      <c r="PZC186" s="471"/>
      <c r="PZD186" s="471"/>
      <c r="PZE186" s="471"/>
      <c r="PZF186" s="471"/>
      <c r="PZG186" s="471"/>
      <c r="PZH186" s="471"/>
      <c r="PZI186" s="471"/>
      <c r="PZJ186" s="471"/>
      <c r="PZK186" s="471"/>
      <c r="PZL186" s="471"/>
      <c r="PZM186" s="471"/>
      <c r="PZN186" s="471"/>
      <c r="PZO186" s="471"/>
      <c r="PZP186" s="471"/>
      <c r="PZQ186" s="471"/>
      <c r="PZR186" s="471"/>
      <c r="PZS186" s="471"/>
      <c r="PZT186" s="471"/>
      <c r="PZU186" s="471"/>
      <c r="PZV186" s="471"/>
      <c r="PZW186" s="471"/>
      <c r="PZX186" s="471"/>
      <c r="PZY186" s="471"/>
      <c r="PZZ186" s="471"/>
      <c r="QAA186" s="471"/>
      <c r="QAB186" s="471"/>
      <c r="QAC186" s="471"/>
      <c r="QAD186" s="471"/>
      <c r="QAE186" s="471"/>
      <c r="QAF186" s="471"/>
      <c r="QAG186" s="471"/>
      <c r="QAH186" s="471"/>
      <c r="QAI186" s="471"/>
      <c r="QAJ186" s="471"/>
      <c r="QAK186" s="471"/>
      <c r="QAL186" s="471"/>
      <c r="QAM186" s="471"/>
      <c r="QAN186" s="471"/>
      <c r="QAO186" s="471"/>
      <c r="QAP186" s="471"/>
      <c r="QAQ186" s="471"/>
      <c r="QAR186" s="471"/>
      <c r="QAS186" s="471"/>
      <c r="QAT186" s="471"/>
      <c r="QAU186" s="471"/>
      <c r="QAV186" s="471"/>
      <c r="QAW186" s="471"/>
      <c r="QAX186" s="471"/>
      <c r="QAY186" s="471"/>
      <c r="QAZ186" s="471"/>
      <c r="QBA186" s="471"/>
      <c r="QBB186" s="471"/>
      <c r="QBC186" s="471"/>
      <c r="QBD186" s="471"/>
      <c r="QBE186" s="471"/>
      <c r="QBF186" s="471"/>
      <c r="QBG186" s="471"/>
      <c r="QBH186" s="471"/>
      <c r="QBI186" s="471"/>
      <c r="QBJ186" s="471"/>
      <c r="QBK186" s="471"/>
      <c r="QBL186" s="471"/>
      <c r="QBM186" s="471"/>
      <c r="QBN186" s="471"/>
      <c r="QBO186" s="471"/>
      <c r="QBP186" s="471"/>
      <c r="QBQ186" s="471"/>
      <c r="QBR186" s="471"/>
      <c r="QBS186" s="471"/>
      <c r="QBT186" s="471"/>
      <c r="QBU186" s="471"/>
      <c r="QBV186" s="471"/>
      <c r="QBW186" s="471"/>
      <c r="QBX186" s="471"/>
      <c r="QBY186" s="471"/>
      <c r="QBZ186" s="471"/>
      <c r="QCA186" s="471"/>
      <c r="QCB186" s="471"/>
      <c r="QCC186" s="471"/>
      <c r="QCD186" s="471"/>
      <c r="QCE186" s="471"/>
      <c r="QCF186" s="471"/>
      <c r="QCG186" s="471"/>
      <c r="QCH186" s="471"/>
      <c r="QCI186" s="471"/>
      <c r="QCJ186" s="471"/>
      <c r="QCK186" s="471"/>
      <c r="QCL186" s="471"/>
      <c r="QCM186" s="471"/>
      <c r="QCN186" s="471"/>
      <c r="QCO186" s="471"/>
      <c r="QCP186" s="471"/>
      <c r="QCQ186" s="471"/>
      <c r="QCR186" s="471"/>
      <c r="QCS186" s="471"/>
      <c r="QCT186" s="471"/>
      <c r="QCU186" s="471"/>
      <c r="QCV186" s="471"/>
      <c r="QCW186" s="471"/>
      <c r="QCX186" s="471"/>
      <c r="QCY186" s="471"/>
      <c r="QCZ186" s="471"/>
      <c r="QDA186" s="471"/>
      <c r="QDB186" s="471"/>
      <c r="QDC186" s="471"/>
      <c r="QDD186" s="471"/>
      <c r="QDE186" s="471"/>
      <c r="QDF186" s="471"/>
      <c r="QDG186" s="471"/>
      <c r="QDH186" s="471"/>
      <c r="QDI186" s="471"/>
      <c r="QDJ186" s="471"/>
      <c r="QDK186" s="471"/>
      <c r="QDL186" s="471"/>
      <c r="QDM186" s="471"/>
      <c r="QDN186" s="471"/>
      <c r="QDO186" s="471"/>
      <c r="QDP186" s="471"/>
      <c r="QDQ186" s="471"/>
      <c r="QDR186" s="471"/>
      <c r="QDS186" s="471"/>
      <c r="QDT186" s="471"/>
      <c r="QDU186" s="471"/>
      <c r="QDV186" s="471"/>
      <c r="QDW186" s="471"/>
      <c r="QDX186" s="471"/>
      <c r="QDY186" s="471"/>
      <c r="QDZ186" s="471"/>
      <c r="QEA186" s="471"/>
      <c r="QEB186" s="471"/>
      <c r="QEC186" s="471"/>
      <c r="QED186" s="471"/>
      <c r="QEE186" s="471"/>
      <c r="QEF186" s="471"/>
      <c r="QEG186" s="471"/>
      <c r="QEH186" s="471"/>
      <c r="QEI186" s="471"/>
      <c r="QEJ186" s="471"/>
      <c r="QEK186" s="471"/>
      <c r="QEL186" s="471"/>
      <c r="QEM186" s="471"/>
      <c r="QEN186" s="471"/>
      <c r="QEO186" s="471"/>
      <c r="QEP186" s="471"/>
      <c r="QEQ186" s="471"/>
      <c r="QER186" s="471"/>
      <c r="QES186" s="471"/>
      <c r="QET186" s="471"/>
      <c r="QEU186" s="471"/>
      <c r="QEV186" s="471"/>
      <c r="QEW186" s="471"/>
      <c r="QEX186" s="471"/>
      <c r="QEY186" s="471"/>
      <c r="QEZ186" s="471"/>
      <c r="QFA186" s="471"/>
      <c r="QFB186" s="471"/>
      <c r="QFC186" s="471"/>
      <c r="QFD186" s="471"/>
      <c r="QFE186" s="471"/>
      <c r="QFF186" s="471"/>
      <c r="QFG186" s="471"/>
      <c r="QFH186" s="471"/>
      <c r="QFI186" s="471"/>
      <c r="QFJ186" s="471"/>
      <c r="QFK186" s="471"/>
      <c r="QFL186" s="471"/>
      <c r="QFM186" s="471"/>
      <c r="QFN186" s="471"/>
      <c r="QFO186" s="471"/>
      <c r="QFP186" s="471"/>
      <c r="QFQ186" s="471"/>
      <c r="QFR186" s="471"/>
      <c r="QFS186" s="471"/>
      <c r="QFT186" s="471"/>
      <c r="QFU186" s="471"/>
      <c r="QFV186" s="471"/>
      <c r="QFW186" s="471"/>
      <c r="QFX186" s="471"/>
      <c r="QFY186" s="471"/>
      <c r="QFZ186" s="471"/>
      <c r="QGA186" s="471"/>
      <c r="QGB186" s="471"/>
      <c r="QGC186" s="471"/>
      <c r="QGD186" s="471"/>
      <c r="QGE186" s="471"/>
      <c r="QGF186" s="471"/>
      <c r="QGG186" s="471"/>
      <c r="QGH186" s="471"/>
      <c r="QGI186" s="471"/>
      <c r="QGJ186" s="471"/>
      <c r="QGK186" s="471"/>
      <c r="QGL186" s="471"/>
      <c r="QGM186" s="471"/>
      <c r="QGN186" s="471"/>
      <c r="QGO186" s="471"/>
      <c r="QGP186" s="471"/>
      <c r="QGQ186" s="471"/>
      <c r="QGR186" s="471"/>
      <c r="QGS186" s="471"/>
      <c r="QGT186" s="471"/>
      <c r="QGU186" s="471"/>
      <c r="QGV186" s="471"/>
      <c r="QGW186" s="471"/>
      <c r="QGX186" s="471"/>
      <c r="QGY186" s="471"/>
      <c r="QGZ186" s="471"/>
      <c r="QHA186" s="471"/>
      <c r="QHB186" s="471"/>
      <c r="QHC186" s="471"/>
      <c r="QHD186" s="471"/>
      <c r="QHE186" s="471"/>
      <c r="QHF186" s="471"/>
      <c r="QHG186" s="471"/>
      <c r="QHH186" s="471"/>
      <c r="QHI186" s="471"/>
      <c r="QHJ186" s="471"/>
      <c r="QHK186" s="471"/>
      <c r="QHL186" s="471"/>
      <c r="QHM186" s="471"/>
      <c r="QHN186" s="471"/>
      <c r="QHO186" s="471"/>
      <c r="QHP186" s="471"/>
      <c r="QHQ186" s="471"/>
      <c r="QHR186" s="471"/>
      <c r="QHS186" s="471"/>
      <c r="QHT186" s="471"/>
      <c r="QHU186" s="471"/>
      <c r="QHV186" s="471"/>
      <c r="QHW186" s="471"/>
      <c r="QHX186" s="471"/>
      <c r="QHY186" s="471"/>
      <c r="QHZ186" s="471"/>
      <c r="QIA186" s="471"/>
      <c r="QIB186" s="471"/>
      <c r="QIC186" s="471"/>
      <c r="QID186" s="471"/>
      <c r="QIE186" s="471"/>
      <c r="QIF186" s="471"/>
      <c r="QIG186" s="471"/>
      <c r="QIH186" s="471"/>
      <c r="QII186" s="471"/>
      <c r="QIJ186" s="471"/>
      <c r="QIK186" s="471"/>
      <c r="QIL186" s="471"/>
      <c r="QIM186" s="471"/>
      <c r="QIN186" s="471"/>
      <c r="QIO186" s="471"/>
      <c r="QIP186" s="471"/>
      <c r="QIQ186" s="471"/>
      <c r="QIR186" s="471"/>
      <c r="QIS186" s="471"/>
      <c r="QIT186" s="471"/>
      <c r="QIU186" s="471"/>
      <c r="QIV186" s="471"/>
      <c r="QIW186" s="471"/>
      <c r="QIX186" s="471"/>
      <c r="QIY186" s="471"/>
      <c r="QIZ186" s="471"/>
      <c r="QJA186" s="471"/>
      <c r="QJB186" s="471"/>
      <c r="QJC186" s="471"/>
      <c r="QJD186" s="471"/>
      <c r="QJE186" s="471"/>
      <c r="QJF186" s="471"/>
      <c r="QJG186" s="471"/>
      <c r="QJH186" s="471"/>
      <c r="QJI186" s="471"/>
      <c r="QJJ186" s="471"/>
      <c r="QJK186" s="471"/>
      <c r="QJL186" s="471"/>
      <c r="QJM186" s="471"/>
      <c r="QJN186" s="471"/>
      <c r="QJO186" s="471"/>
      <c r="QJP186" s="471"/>
      <c r="QJQ186" s="471"/>
      <c r="QJR186" s="471"/>
      <c r="QJS186" s="471"/>
      <c r="QJT186" s="471"/>
      <c r="QJU186" s="471"/>
      <c r="QJV186" s="471"/>
      <c r="QJW186" s="471"/>
      <c r="QJX186" s="471"/>
      <c r="QJY186" s="471"/>
      <c r="QJZ186" s="471"/>
      <c r="QKA186" s="471"/>
      <c r="QKB186" s="471"/>
      <c r="QKC186" s="471"/>
      <c r="QKD186" s="471"/>
      <c r="QKE186" s="471"/>
      <c r="QKF186" s="471"/>
      <c r="QKG186" s="471"/>
      <c r="QKH186" s="471"/>
      <c r="QKI186" s="471"/>
      <c r="QKJ186" s="471"/>
      <c r="QKK186" s="471"/>
      <c r="QKL186" s="471"/>
      <c r="QKM186" s="471"/>
      <c r="QKN186" s="471"/>
      <c r="QKO186" s="471"/>
      <c r="QKP186" s="471"/>
      <c r="QKQ186" s="471"/>
      <c r="QKR186" s="471"/>
      <c r="QKS186" s="471"/>
      <c r="QKT186" s="471"/>
      <c r="QKU186" s="471"/>
      <c r="QKV186" s="471"/>
      <c r="QKW186" s="471"/>
      <c r="QKX186" s="471"/>
      <c r="QKY186" s="471"/>
      <c r="QKZ186" s="471"/>
      <c r="QLA186" s="471"/>
      <c r="QLB186" s="471"/>
      <c r="QLC186" s="471"/>
      <c r="QLD186" s="471"/>
      <c r="QLE186" s="471"/>
      <c r="QLF186" s="471"/>
      <c r="QLG186" s="471"/>
      <c r="QLH186" s="471"/>
      <c r="QLI186" s="471"/>
      <c r="QLJ186" s="471"/>
      <c r="QLK186" s="471"/>
      <c r="QLL186" s="471"/>
      <c r="QLM186" s="471"/>
      <c r="QLN186" s="471"/>
      <c r="QLO186" s="471"/>
      <c r="QLP186" s="471"/>
      <c r="QLQ186" s="471"/>
      <c r="QLR186" s="471"/>
      <c r="QLS186" s="471"/>
      <c r="QLT186" s="471"/>
      <c r="QLU186" s="471"/>
      <c r="QLV186" s="471"/>
      <c r="QLW186" s="471"/>
      <c r="QLX186" s="471"/>
      <c r="QLY186" s="471"/>
      <c r="QLZ186" s="471"/>
      <c r="QMA186" s="471"/>
      <c r="QMB186" s="471"/>
      <c r="QMC186" s="471"/>
      <c r="QMD186" s="471"/>
      <c r="QME186" s="471"/>
      <c r="QMF186" s="471"/>
      <c r="QMG186" s="471"/>
      <c r="QMH186" s="471"/>
      <c r="QMI186" s="471"/>
      <c r="QMJ186" s="471"/>
      <c r="QMK186" s="471"/>
      <c r="QML186" s="471"/>
      <c r="QMM186" s="471"/>
      <c r="QMN186" s="471"/>
      <c r="QMO186" s="471"/>
      <c r="QMP186" s="471"/>
      <c r="QMQ186" s="471"/>
      <c r="QMR186" s="471"/>
      <c r="QMS186" s="471"/>
      <c r="QMT186" s="471"/>
      <c r="QMU186" s="471"/>
      <c r="QMV186" s="471"/>
      <c r="QMW186" s="471"/>
      <c r="QMX186" s="471"/>
      <c r="QMY186" s="471"/>
      <c r="QMZ186" s="471"/>
      <c r="QNA186" s="471"/>
      <c r="QNB186" s="471"/>
      <c r="QNC186" s="471"/>
      <c r="QND186" s="471"/>
      <c r="QNE186" s="471"/>
      <c r="QNF186" s="471"/>
      <c r="QNG186" s="471"/>
      <c r="QNH186" s="471"/>
      <c r="QNI186" s="471"/>
      <c r="QNJ186" s="471"/>
      <c r="QNK186" s="471"/>
      <c r="QNL186" s="471"/>
      <c r="QNM186" s="471"/>
      <c r="QNN186" s="471"/>
      <c r="QNO186" s="471"/>
      <c r="QNP186" s="471"/>
      <c r="QNQ186" s="471"/>
      <c r="QNR186" s="471"/>
      <c r="QNS186" s="471"/>
      <c r="QNT186" s="471"/>
      <c r="QNU186" s="471"/>
      <c r="QNV186" s="471"/>
      <c r="QNW186" s="471"/>
      <c r="QNX186" s="471"/>
      <c r="QNY186" s="471"/>
      <c r="QNZ186" s="471"/>
      <c r="QOA186" s="471"/>
      <c r="QOB186" s="471"/>
      <c r="QOC186" s="471"/>
      <c r="QOD186" s="471"/>
      <c r="QOE186" s="471"/>
      <c r="QOF186" s="471"/>
      <c r="QOG186" s="471"/>
      <c r="QOH186" s="471"/>
      <c r="QOI186" s="471"/>
      <c r="QOJ186" s="471"/>
      <c r="QOK186" s="471"/>
      <c r="QOL186" s="471"/>
      <c r="QOM186" s="471"/>
      <c r="QON186" s="471"/>
      <c r="QOO186" s="471"/>
      <c r="QOP186" s="471"/>
      <c r="QOQ186" s="471"/>
      <c r="QOR186" s="471"/>
      <c r="QOS186" s="471"/>
      <c r="QOT186" s="471"/>
      <c r="QOU186" s="471"/>
      <c r="QOV186" s="471"/>
      <c r="QOW186" s="471"/>
      <c r="QOX186" s="471"/>
      <c r="QOY186" s="471"/>
      <c r="QOZ186" s="471"/>
      <c r="QPA186" s="471"/>
      <c r="QPB186" s="471"/>
      <c r="QPC186" s="471"/>
      <c r="QPD186" s="471"/>
      <c r="QPE186" s="471"/>
      <c r="QPF186" s="471"/>
      <c r="QPG186" s="471"/>
      <c r="QPH186" s="471"/>
      <c r="QPI186" s="471"/>
      <c r="QPJ186" s="471"/>
      <c r="QPK186" s="471"/>
      <c r="QPL186" s="471"/>
      <c r="QPM186" s="471"/>
      <c r="QPN186" s="471"/>
      <c r="QPO186" s="471"/>
      <c r="QPP186" s="471"/>
      <c r="QPQ186" s="471"/>
      <c r="QPR186" s="471"/>
      <c r="QPS186" s="471"/>
      <c r="QPT186" s="471"/>
      <c r="QPU186" s="471"/>
      <c r="QPV186" s="471"/>
      <c r="QPW186" s="471"/>
      <c r="QPX186" s="471"/>
      <c r="QPY186" s="471"/>
      <c r="QPZ186" s="471"/>
      <c r="QQA186" s="471"/>
      <c r="QQB186" s="471"/>
      <c r="QQC186" s="471"/>
      <c r="QQD186" s="471"/>
      <c r="QQE186" s="471"/>
      <c r="QQF186" s="471"/>
      <c r="QQG186" s="471"/>
      <c r="QQH186" s="471"/>
      <c r="QQI186" s="471"/>
      <c r="QQJ186" s="471"/>
      <c r="QQK186" s="471"/>
      <c r="QQL186" s="471"/>
      <c r="QQM186" s="471"/>
      <c r="QQN186" s="471"/>
      <c r="QQO186" s="471"/>
      <c r="QQP186" s="471"/>
      <c r="QQQ186" s="471"/>
      <c r="QQR186" s="471"/>
      <c r="QQS186" s="471"/>
      <c r="QQT186" s="471"/>
      <c r="QQU186" s="471"/>
      <c r="QQV186" s="471"/>
      <c r="QQW186" s="471"/>
      <c r="QQX186" s="471"/>
      <c r="QQY186" s="471"/>
      <c r="QQZ186" s="471"/>
      <c r="QRA186" s="471"/>
      <c r="QRB186" s="471"/>
      <c r="QRC186" s="471"/>
      <c r="QRD186" s="471"/>
      <c r="QRE186" s="471"/>
      <c r="QRF186" s="471"/>
      <c r="QRG186" s="471"/>
      <c r="QRH186" s="471"/>
      <c r="QRI186" s="471"/>
      <c r="QRJ186" s="471"/>
      <c r="QRK186" s="471"/>
      <c r="QRL186" s="471"/>
      <c r="QRM186" s="471"/>
      <c r="QRN186" s="471"/>
      <c r="QRO186" s="471"/>
      <c r="QRP186" s="471"/>
      <c r="QRQ186" s="471"/>
      <c r="QRR186" s="471"/>
      <c r="QRS186" s="471"/>
      <c r="QRT186" s="471"/>
      <c r="QRU186" s="471"/>
      <c r="QRV186" s="471"/>
      <c r="QRW186" s="471"/>
      <c r="QRX186" s="471"/>
      <c r="QRY186" s="471"/>
      <c r="QRZ186" s="471"/>
      <c r="QSA186" s="471"/>
      <c r="QSB186" s="471"/>
      <c r="QSC186" s="471"/>
      <c r="QSD186" s="471"/>
      <c r="QSE186" s="471"/>
      <c r="QSF186" s="471"/>
      <c r="QSG186" s="471"/>
      <c r="QSH186" s="471"/>
      <c r="QSI186" s="471"/>
      <c r="QSJ186" s="471"/>
      <c r="QSK186" s="471"/>
      <c r="QSL186" s="471"/>
      <c r="QSM186" s="471"/>
      <c r="QSN186" s="471"/>
      <c r="QSO186" s="471"/>
      <c r="QSP186" s="471"/>
      <c r="QSQ186" s="471"/>
      <c r="QSR186" s="471"/>
      <c r="QSS186" s="471"/>
      <c r="QST186" s="471"/>
      <c r="QSU186" s="471"/>
      <c r="QSV186" s="471"/>
      <c r="QSW186" s="471"/>
      <c r="QSX186" s="471"/>
      <c r="QSY186" s="471"/>
      <c r="QSZ186" s="471"/>
      <c r="QTA186" s="471"/>
      <c r="QTB186" s="471"/>
      <c r="QTC186" s="471"/>
      <c r="QTD186" s="471"/>
      <c r="QTE186" s="471"/>
      <c r="QTF186" s="471"/>
      <c r="QTG186" s="471"/>
      <c r="QTH186" s="471"/>
      <c r="QTI186" s="471"/>
      <c r="QTJ186" s="471"/>
      <c r="QTK186" s="471"/>
      <c r="QTL186" s="471"/>
      <c r="QTM186" s="471"/>
      <c r="QTN186" s="471"/>
      <c r="QTO186" s="471"/>
      <c r="QTP186" s="471"/>
      <c r="QTQ186" s="471"/>
      <c r="QTR186" s="471"/>
      <c r="QTS186" s="471"/>
      <c r="QTT186" s="471"/>
      <c r="QTU186" s="471"/>
      <c r="QTV186" s="471"/>
      <c r="QTW186" s="471"/>
      <c r="QTX186" s="471"/>
      <c r="QTY186" s="471"/>
      <c r="QTZ186" s="471"/>
      <c r="QUA186" s="471"/>
      <c r="QUB186" s="471"/>
      <c r="QUC186" s="471"/>
      <c r="QUD186" s="471"/>
      <c r="QUE186" s="471"/>
      <c r="QUF186" s="471"/>
      <c r="QUG186" s="471"/>
      <c r="QUH186" s="471"/>
      <c r="QUI186" s="471"/>
      <c r="QUJ186" s="471"/>
      <c r="QUK186" s="471"/>
      <c r="QUL186" s="471"/>
      <c r="QUM186" s="471"/>
      <c r="QUN186" s="471"/>
      <c r="QUO186" s="471"/>
      <c r="QUP186" s="471"/>
      <c r="QUQ186" s="471"/>
      <c r="QUR186" s="471"/>
      <c r="QUS186" s="471"/>
      <c r="QUT186" s="471"/>
      <c r="QUU186" s="471"/>
      <c r="QUV186" s="471"/>
      <c r="QUW186" s="471"/>
      <c r="QUX186" s="471"/>
      <c r="QUY186" s="471"/>
      <c r="QUZ186" s="471"/>
      <c r="QVA186" s="471"/>
      <c r="QVB186" s="471"/>
      <c r="QVC186" s="471"/>
      <c r="QVD186" s="471"/>
      <c r="QVE186" s="471"/>
      <c r="QVF186" s="471"/>
      <c r="QVG186" s="471"/>
      <c r="QVH186" s="471"/>
      <c r="QVI186" s="471"/>
      <c r="QVJ186" s="471"/>
      <c r="QVK186" s="471"/>
      <c r="QVL186" s="471"/>
      <c r="QVM186" s="471"/>
      <c r="QVN186" s="471"/>
      <c r="QVO186" s="471"/>
      <c r="QVP186" s="471"/>
      <c r="QVQ186" s="471"/>
      <c r="QVR186" s="471"/>
      <c r="QVS186" s="471"/>
      <c r="QVT186" s="471"/>
      <c r="QVU186" s="471"/>
      <c r="QVV186" s="471"/>
      <c r="QVW186" s="471"/>
      <c r="QVX186" s="471"/>
      <c r="QVY186" s="471"/>
      <c r="QVZ186" s="471"/>
      <c r="QWA186" s="471"/>
      <c r="QWB186" s="471"/>
      <c r="QWC186" s="471"/>
      <c r="QWD186" s="471"/>
      <c r="QWE186" s="471"/>
      <c r="QWF186" s="471"/>
      <c r="QWG186" s="471"/>
      <c r="QWH186" s="471"/>
      <c r="QWI186" s="471"/>
      <c r="QWJ186" s="471"/>
      <c r="QWK186" s="471"/>
      <c r="QWL186" s="471"/>
      <c r="QWM186" s="471"/>
      <c r="QWN186" s="471"/>
      <c r="QWO186" s="471"/>
      <c r="QWP186" s="471"/>
      <c r="QWQ186" s="471"/>
      <c r="QWR186" s="471"/>
      <c r="QWS186" s="471"/>
      <c r="QWT186" s="471"/>
      <c r="QWU186" s="471"/>
      <c r="QWV186" s="471"/>
      <c r="QWW186" s="471"/>
      <c r="QWX186" s="471"/>
      <c r="QWY186" s="471"/>
      <c r="QWZ186" s="471"/>
      <c r="QXA186" s="471"/>
      <c r="QXB186" s="471"/>
      <c r="QXC186" s="471"/>
      <c r="QXD186" s="471"/>
      <c r="QXE186" s="471"/>
      <c r="QXF186" s="471"/>
      <c r="QXG186" s="471"/>
      <c r="QXH186" s="471"/>
      <c r="QXI186" s="471"/>
      <c r="QXJ186" s="471"/>
      <c r="QXK186" s="471"/>
      <c r="QXL186" s="471"/>
      <c r="QXM186" s="471"/>
      <c r="QXN186" s="471"/>
      <c r="QXO186" s="471"/>
      <c r="QXP186" s="471"/>
      <c r="QXQ186" s="471"/>
      <c r="QXR186" s="471"/>
      <c r="QXS186" s="471"/>
      <c r="QXT186" s="471"/>
      <c r="QXU186" s="471"/>
      <c r="QXV186" s="471"/>
      <c r="QXW186" s="471"/>
      <c r="QXX186" s="471"/>
      <c r="QXY186" s="471"/>
      <c r="QXZ186" s="471"/>
      <c r="QYA186" s="471"/>
      <c r="QYB186" s="471"/>
      <c r="QYC186" s="471"/>
      <c r="QYD186" s="471"/>
      <c r="QYE186" s="471"/>
      <c r="QYF186" s="471"/>
      <c r="QYG186" s="471"/>
      <c r="QYH186" s="471"/>
      <c r="QYI186" s="471"/>
      <c r="QYJ186" s="471"/>
      <c r="QYK186" s="471"/>
      <c r="QYL186" s="471"/>
      <c r="QYM186" s="471"/>
      <c r="QYN186" s="471"/>
      <c r="QYO186" s="471"/>
      <c r="QYP186" s="471"/>
      <c r="QYQ186" s="471"/>
      <c r="QYR186" s="471"/>
      <c r="QYS186" s="471"/>
      <c r="QYT186" s="471"/>
      <c r="QYU186" s="471"/>
      <c r="QYV186" s="471"/>
      <c r="QYW186" s="471"/>
      <c r="QYX186" s="471"/>
      <c r="QYY186" s="471"/>
      <c r="QYZ186" s="471"/>
      <c r="QZA186" s="471"/>
      <c r="QZB186" s="471"/>
      <c r="QZC186" s="471"/>
      <c r="QZD186" s="471"/>
      <c r="QZE186" s="471"/>
      <c r="QZF186" s="471"/>
      <c r="QZG186" s="471"/>
      <c r="QZH186" s="471"/>
      <c r="QZI186" s="471"/>
      <c r="QZJ186" s="471"/>
      <c r="QZK186" s="471"/>
      <c r="QZL186" s="471"/>
      <c r="QZM186" s="471"/>
      <c r="QZN186" s="471"/>
      <c r="QZO186" s="471"/>
      <c r="QZP186" s="471"/>
      <c r="QZQ186" s="471"/>
      <c r="QZR186" s="471"/>
      <c r="QZS186" s="471"/>
      <c r="QZT186" s="471"/>
      <c r="QZU186" s="471"/>
      <c r="QZV186" s="471"/>
      <c r="QZW186" s="471"/>
      <c r="QZX186" s="471"/>
      <c r="QZY186" s="471"/>
      <c r="QZZ186" s="471"/>
      <c r="RAA186" s="471"/>
      <c r="RAB186" s="471"/>
      <c r="RAC186" s="471"/>
      <c r="RAD186" s="471"/>
      <c r="RAE186" s="471"/>
      <c r="RAF186" s="471"/>
      <c r="RAG186" s="471"/>
      <c r="RAH186" s="471"/>
      <c r="RAI186" s="471"/>
      <c r="RAJ186" s="471"/>
      <c r="RAK186" s="471"/>
      <c r="RAL186" s="471"/>
      <c r="RAM186" s="471"/>
      <c r="RAN186" s="471"/>
      <c r="RAO186" s="471"/>
      <c r="RAP186" s="471"/>
      <c r="RAQ186" s="471"/>
      <c r="RAR186" s="471"/>
      <c r="RAS186" s="471"/>
      <c r="RAT186" s="471"/>
      <c r="RAU186" s="471"/>
      <c r="RAV186" s="471"/>
      <c r="RAW186" s="471"/>
      <c r="RAX186" s="471"/>
      <c r="RAY186" s="471"/>
      <c r="RAZ186" s="471"/>
      <c r="RBA186" s="471"/>
      <c r="RBB186" s="471"/>
      <c r="RBC186" s="471"/>
      <c r="RBD186" s="471"/>
      <c r="RBE186" s="471"/>
      <c r="RBF186" s="471"/>
      <c r="RBG186" s="471"/>
      <c r="RBH186" s="471"/>
      <c r="RBI186" s="471"/>
      <c r="RBJ186" s="471"/>
      <c r="RBK186" s="471"/>
      <c r="RBL186" s="471"/>
      <c r="RBM186" s="471"/>
      <c r="RBN186" s="471"/>
      <c r="RBO186" s="471"/>
      <c r="RBP186" s="471"/>
      <c r="RBQ186" s="471"/>
      <c r="RBR186" s="471"/>
      <c r="RBS186" s="471"/>
      <c r="RBT186" s="471"/>
      <c r="RBU186" s="471"/>
      <c r="RBV186" s="471"/>
      <c r="RBW186" s="471"/>
      <c r="RBX186" s="471"/>
      <c r="RBY186" s="471"/>
      <c r="RBZ186" s="471"/>
      <c r="RCA186" s="471"/>
      <c r="RCB186" s="471"/>
      <c r="RCC186" s="471"/>
      <c r="RCD186" s="471"/>
      <c r="RCE186" s="471"/>
      <c r="RCF186" s="471"/>
      <c r="RCG186" s="471"/>
      <c r="RCH186" s="471"/>
      <c r="RCI186" s="471"/>
      <c r="RCJ186" s="471"/>
      <c r="RCK186" s="471"/>
      <c r="RCL186" s="471"/>
      <c r="RCM186" s="471"/>
      <c r="RCN186" s="471"/>
      <c r="RCO186" s="471"/>
      <c r="RCP186" s="471"/>
      <c r="RCQ186" s="471"/>
      <c r="RCR186" s="471"/>
      <c r="RCS186" s="471"/>
      <c r="RCT186" s="471"/>
      <c r="RCU186" s="471"/>
      <c r="RCV186" s="471"/>
      <c r="RCW186" s="471"/>
      <c r="RCX186" s="471"/>
      <c r="RCY186" s="471"/>
      <c r="RCZ186" s="471"/>
      <c r="RDA186" s="471"/>
      <c r="RDB186" s="471"/>
      <c r="RDC186" s="471"/>
      <c r="RDD186" s="471"/>
      <c r="RDE186" s="471"/>
      <c r="RDF186" s="471"/>
      <c r="RDG186" s="471"/>
      <c r="RDH186" s="471"/>
      <c r="RDI186" s="471"/>
      <c r="RDJ186" s="471"/>
      <c r="RDK186" s="471"/>
      <c r="RDL186" s="471"/>
      <c r="RDM186" s="471"/>
      <c r="RDN186" s="471"/>
      <c r="RDO186" s="471"/>
      <c r="RDP186" s="471"/>
      <c r="RDQ186" s="471"/>
      <c r="RDR186" s="471"/>
      <c r="RDS186" s="471"/>
      <c r="RDT186" s="471"/>
      <c r="RDU186" s="471"/>
      <c r="RDV186" s="471"/>
      <c r="RDW186" s="471"/>
      <c r="RDX186" s="471"/>
      <c r="RDY186" s="471"/>
      <c r="RDZ186" s="471"/>
      <c r="REA186" s="471"/>
      <c r="REB186" s="471"/>
      <c r="REC186" s="471"/>
      <c r="RED186" s="471"/>
      <c r="REE186" s="471"/>
      <c r="REF186" s="471"/>
      <c r="REG186" s="471"/>
      <c r="REH186" s="471"/>
      <c r="REI186" s="471"/>
      <c r="REJ186" s="471"/>
      <c r="REK186" s="471"/>
      <c r="REL186" s="471"/>
      <c r="REM186" s="471"/>
      <c r="REN186" s="471"/>
      <c r="REO186" s="471"/>
      <c r="REP186" s="471"/>
      <c r="REQ186" s="471"/>
      <c r="RER186" s="471"/>
      <c r="RES186" s="471"/>
      <c r="RET186" s="471"/>
      <c r="REU186" s="471"/>
      <c r="REV186" s="471"/>
      <c r="REW186" s="471"/>
      <c r="REX186" s="471"/>
      <c r="REY186" s="471"/>
      <c r="REZ186" s="471"/>
      <c r="RFA186" s="471"/>
      <c r="RFB186" s="471"/>
      <c r="RFC186" s="471"/>
      <c r="RFD186" s="471"/>
      <c r="RFE186" s="471"/>
      <c r="RFF186" s="471"/>
      <c r="RFG186" s="471"/>
      <c r="RFH186" s="471"/>
      <c r="RFI186" s="471"/>
      <c r="RFJ186" s="471"/>
      <c r="RFK186" s="471"/>
      <c r="RFL186" s="471"/>
      <c r="RFM186" s="471"/>
      <c r="RFN186" s="471"/>
      <c r="RFO186" s="471"/>
      <c r="RFP186" s="471"/>
      <c r="RFQ186" s="471"/>
      <c r="RFR186" s="471"/>
      <c r="RFS186" s="471"/>
      <c r="RFT186" s="471"/>
      <c r="RFU186" s="471"/>
      <c r="RFV186" s="471"/>
      <c r="RFW186" s="471"/>
      <c r="RFX186" s="471"/>
      <c r="RFY186" s="471"/>
      <c r="RFZ186" s="471"/>
      <c r="RGA186" s="471"/>
      <c r="RGB186" s="471"/>
      <c r="RGC186" s="471"/>
      <c r="RGD186" s="471"/>
      <c r="RGE186" s="471"/>
      <c r="RGF186" s="471"/>
      <c r="RGG186" s="471"/>
      <c r="RGH186" s="471"/>
      <c r="RGI186" s="471"/>
      <c r="RGJ186" s="471"/>
      <c r="RGK186" s="471"/>
      <c r="RGL186" s="471"/>
      <c r="RGM186" s="471"/>
      <c r="RGN186" s="471"/>
      <c r="RGO186" s="471"/>
      <c r="RGP186" s="471"/>
      <c r="RGQ186" s="471"/>
      <c r="RGR186" s="471"/>
      <c r="RGS186" s="471"/>
      <c r="RGT186" s="471"/>
      <c r="RGU186" s="471"/>
      <c r="RGV186" s="471"/>
      <c r="RGW186" s="471"/>
      <c r="RGX186" s="471"/>
      <c r="RGY186" s="471"/>
      <c r="RGZ186" s="471"/>
      <c r="RHA186" s="471"/>
      <c r="RHB186" s="471"/>
      <c r="RHC186" s="471"/>
      <c r="RHD186" s="471"/>
      <c r="RHE186" s="471"/>
      <c r="RHF186" s="471"/>
      <c r="RHG186" s="471"/>
      <c r="RHH186" s="471"/>
      <c r="RHI186" s="471"/>
      <c r="RHJ186" s="471"/>
      <c r="RHK186" s="471"/>
      <c r="RHL186" s="471"/>
      <c r="RHM186" s="471"/>
      <c r="RHN186" s="471"/>
      <c r="RHO186" s="471"/>
      <c r="RHP186" s="471"/>
      <c r="RHQ186" s="471"/>
      <c r="RHR186" s="471"/>
      <c r="RHS186" s="471"/>
      <c r="RHT186" s="471"/>
      <c r="RHU186" s="471"/>
      <c r="RHV186" s="471"/>
      <c r="RHW186" s="471"/>
      <c r="RHX186" s="471"/>
      <c r="RHY186" s="471"/>
      <c r="RHZ186" s="471"/>
      <c r="RIA186" s="471"/>
      <c r="RIB186" s="471"/>
      <c r="RIC186" s="471"/>
      <c r="RID186" s="471"/>
      <c r="RIE186" s="471"/>
      <c r="RIF186" s="471"/>
      <c r="RIG186" s="471"/>
      <c r="RIH186" s="471"/>
      <c r="RII186" s="471"/>
      <c r="RIJ186" s="471"/>
      <c r="RIK186" s="471"/>
      <c r="RIL186" s="471"/>
      <c r="RIM186" s="471"/>
      <c r="RIN186" s="471"/>
      <c r="RIO186" s="471"/>
      <c r="RIP186" s="471"/>
      <c r="RIQ186" s="471"/>
      <c r="RIR186" s="471"/>
      <c r="RIS186" s="471"/>
      <c r="RIT186" s="471"/>
      <c r="RIU186" s="471"/>
      <c r="RIV186" s="471"/>
      <c r="RIW186" s="471"/>
      <c r="RIX186" s="471"/>
      <c r="RIY186" s="471"/>
      <c r="RIZ186" s="471"/>
      <c r="RJA186" s="471"/>
      <c r="RJB186" s="471"/>
      <c r="RJC186" s="471"/>
      <c r="RJD186" s="471"/>
      <c r="RJE186" s="471"/>
      <c r="RJF186" s="471"/>
      <c r="RJG186" s="471"/>
      <c r="RJH186" s="471"/>
      <c r="RJI186" s="471"/>
      <c r="RJJ186" s="471"/>
      <c r="RJK186" s="471"/>
      <c r="RJL186" s="471"/>
      <c r="RJM186" s="471"/>
      <c r="RJN186" s="471"/>
      <c r="RJO186" s="471"/>
      <c r="RJP186" s="471"/>
      <c r="RJQ186" s="471"/>
      <c r="RJR186" s="471"/>
      <c r="RJS186" s="471"/>
      <c r="RJT186" s="471"/>
      <c r="RJU186" s="471"/>
      <c r="RJV186" s="471"/>
      <c r="RJW186" s="471"/>
      <c r="RJX186" s="471"/>
      <c r="RJY186" s="471"/>
      <c r="RJZ186" s="471"/>
      <c r="RKA186" s="471"/>
      <c r="RKB186" s="471"/>
      <c r="RKC186" s="471"/>
      <c r="RKD186" s="471"/>
      <c r="RKE186" s="471"/>
      <c r="RKF186" s="471"/>
      <c r="RKG186" s="471"/>
      <c r="RKH186" s="471"/>
      <c r="RKI186" s="471"/>
      <c r="RKJ186" s="471"/>
      <c r="RKK186" s="471"/>
      <c r="RKL186" s="471"/>
      <c r="RKM186" s="471"/>
      <c r="RKN186" s="471"/>
      <c r="RKO186" s="471"/>
      <c r="RKP186" s="471"/>
      <c r="RKQ186" s="471"/>
      <c r="RKR186" s="471"/>
      <c r="RKS186" s="471"/>
      <c r="RKT186" s="471"/>
      <c r="RKU186" s="471"/>
      <c r="RKV186" s="471"/>
      <c r="RKW186" s="471"/>
      <c r="RKX186" s="471"/>
      <c r="RKY186" s="471"/>
      <c r="RKZ186" s="471"/>
      <c r="RLA186" s="471"/>
      <c r="RLB186" s="471"/>
      <c r="RLC186" s="471"/>
      <c r="RLD186" s="471"/>
      <c r="RLE186" s="471"/>
      <c r="RLF186" s="471"/>
      <c r="RLG186" s="471"/>
      <c r="RLH186" s="471"/>
      <c r="RLI186" s="471"/>
      <c r="RLJ186" s="471"/>
      <c r="RLK186" s="471"/>
      <c r="RLL186" s="471"/>
      <c r="RLM186" s="471"/>
      <c r="RLN186" s="471"/>
      <c r="RLO186" s="471"/>
      <c r="RLP186" s="471"/>
      <c r="RLQ186" s="471"/>
      <c r="RLR186" s="471"/>
      <c r="RLS186" s="471"/>
      <c r="RLT186" s="471"/>
      <c r="RLU186" s="471"/>
      <c r="RLV186" s="471"/>
      <c r="RLW186" s="471"/>
      <c r="RLX186" s="471"/>
      <c r="RLY186" s="471"/>
      <c r="RLZ186" s="471"/>
      <c r="RMA186" s="471"/>
      <c r="RMB186" s="471"/>
      <c r="RMC186" s="471"/>
      <c r="RMD186" s="471"/>
      <c r="RME186" s="471"/>
      <c r="RMF186" s="471"/>
      <c r="RMG186" s="471"/>
      <c r="RMH186" s="471"/>
      <c r="RMI186" s="471"/>
      <c r="RMJ186" s="471"/>
      <c r="RMK186" s="471"/>
      <c r="RML186" s="471"/>
      <c r="RMM186" s="471"/>
      <c r="RMN186" s="471"/>
      <c r="RMO186" s="471"/>
      <c r="RMP186" s="471"/>
      <c r="RMQ186" s="471"/>
      <c r="RMR186" s="471"/>
      <c r="RMS186" s="471"/>
      <c r="RMT186" s="471"/>
      <c r="RMU186" s="471"/>
      <c r="RMV186" s="471"/>
      <c r="RMW186" s="471"/>
      <c r="RMX186" s="471"/>
      <c r="RMY186" s="471"/>
      <c r="RMZ186" s="471"/>
      <c r="RNA186" s="471"/>
      <c r="RNB186" s="471"/>
      <c r="RNC186" s="471"/>
      <c r="RND186" s="471"/>
      <c r="RNE186" s="471"/>
      <c r="RNF186" s="471"/>
      <c r="RNG186" s="471"/>
      <c r="RNH186" s="471"/>
      <c r="RNI186" s="471"/>
      <c r="RNJ186" s="471"/>
      <c r="RNK186" s="471"/>
      <c r="RNL186" s="471"/>
      <c r="RNM186" s="471"/>
      <c r="RNN186" s="471"/>
      <c r="RNO186" s="471"/>
      <c r="RNP186" s="471"/>
      <c r="RNQ186" s="471"/>
      <c r="RNR186" s="471"/>
      <c r="RNS186" s="471"/>
      <c r="RNT186" s="471"/>
      <c r="RNU186" s="471"/>
      <c r="RNV186" s="471"/>
      <c r="RNW186" s="471"/>
      <c r="RNX186" s="471"/>
      <c r="RNY186" s="471"/>
      <c r="RNZ186" s="471"/>
      <c r="ROA186" s="471"/>
      <c r="ROB186" s="471"/>
      <c r="ROC186" s="471"/>
      <c r="ROD186" s="471"/>
      <c r="ROE186" s="471"/>
      <c r="ROF186" s="471"/>
      <c r="ROG186" s="471"/>
      <c r="ROH186" s="471"/>
      <c r="ROI186" s="471"/>
      <c r="ROJ186" s="471"/>
      <c r="ROK186" s="471"/>
      <c r="ROL186" s="471"/>
      <c r="ROM186" s="471"/>
      <c r="RON186" s="471"/>
      <c r="ROO186" s="471"/>
      <c r="ROP186" s="471"/>
      <c r="ROQ186" s="471"/>
      <c r="ROR186" s="471"/>
      <c r="ROS186" s="471"/>
      <c r="ROT186" s="471"/>
      <c r="ROU186" s="471"/>
      <c r="ROV186" s="471"/>
      <c r="ROW186" s="471"/>
      <c r="ROX186" s="471"/>
      <c r="ROY186" s="471"/>
      <c r="ROZ186" s="471"/>
      <c r="RPA186" s="471"/>
      <c r="RPB186" s="471"/>
      <c r="RPC186" s="471"/>
      <c r="RPD186" s="471"/>
      <c r="RPE186" s="471"/>
      <c r="RPF186" s="471"/>
      <c r="RPG186" s="471"/>
      <c r="RPH186" s="471"/>
      <c r="RPI186" s="471"/>
      <c r="RPJ186" s="471"/>
      <c r="RPK186" s="471"/>
      <c r="RPL186" s="471"/>
      <c r="RPM186" s="471"/>
      <c r="RPN186" s="471"/>
      <c r="RPO186" s="471"/>
      <c r="RPP186" s="471"/>
      <c r="RPQ186" s="471"/>
      <c r="RPR186" s="471"/>
      <c r="RPS186" s="471"/>
      <c r="RPT186" s="471"/>
      <c r="RPU186" s="471"/>
      <c r="RPV186" s="471"/>
      <c r="RPW186" s="471"/>
      <c r="RPX186" s="471"/>
      <c r="RPY186" s="471"/>
      <c r="RPZ186" s="471"/>
      <c r="RQA186" s="471"/>
      <c r="RQB186" s="471"/>
      <c r="RQC186" s="471"/>
      <c r="RQD186" s="471"/>
      <c r="RQE186" s="471"/>
      <c r="RQF186" s="471"/>
      <c r="RQG186" s="471"/>
      <c r="RQH186" s="471"/>
      <c r="RQI186" s="471"/>
      <c r="RQJ186" s="471"/>
      <c r="RQK186" s="471"/>
      <c r="RQL186" s="471"/>
      <c r="RQM186" s="471"/>
      <c r="RQN186" s="471"/>
      <c r="RQO186" s="471"/>
      <c r="RQP186" s="471"/>
      <c r="RQQ186" s="471"/>
      <c r="RQR186" s="471"/>
      <c r="RQS186" s="471"/>
      <c r="RQT186" s="471"/>
      <c r="RQU186" s="471"/>
      <c r="RQV186" s="471"/>
      <c r="RQW186" s="471"/>
      <c r="RQX186" s="471"/>
      <c r="RQY186" s="471"/>
      <c r="RQZ186" s="471"/>
      <c r="RRA186" s="471"/>
      <c r="RRB186" s="471"/>
      <c r="RRC186" s="471"/>
      <c r="RRD186" s="471"/>
      <c r="RRE186" s="471"/>
      <c r="RRF186" s="471"/>
      <c r="RRG186" s="471"/>
      <c r="RRH186" s="471"/>
      <c r="RRI186" s="471"/>
      <c r="RRJ186" s="471"/>
      <c r="RRK186" s="471"/>
      <c r="RRL186" s="471"/>
      <c r="RRM186" s="471"/>
      <c r="RRN186" s="471"/>
      <c r="RRO186" s="471"/>
      <c r="RRP186" s="471"/>
      <c r="RRQ186" s="471"/>
      <c r="RRR186" s="471"/>
      <c r="RRS186" s="471"/>
      <c r="RRT186" s="471"/>
      <c r="RRU186" s="471"/>
      <c r="RRV186" s="471"/>
      <c r="RRW186" s="471"/>
      <c r="RRX186" s="471"/>
      <c r="RRY186" s="471"/>
      <c r="RRZ186" s="471"/>
      <c r="RSA186" s="471"/>
      <c r="RSB186" s="471"/>
      <c r="RSC186" s="471"/>
      <c r="RSD186" s="471"/>
      <c r="RSE186" s="471"/>
      <c r="RSF186" s="471"/>
      <c r="RSG186" s="471"/>
      <c r="RSH186" s="471"/>
      <c r="RSI186" s="471"/>
      <c r="RSJ186" s="471"/>
      <c r="RSK186" s="471"/>
      <c r="RSL186" s="471"/>
      <c r="RSM186" s="471"/>
      <c r="RSN186" s="471"/>
      <c r="RSO186" s="471"/>
      <c r="RSP186" s="471"/>
      <c r="RSQ186" s="471"/>
      <c r="RSR186" s="471"/>
      <c r="RSS186" s="471"/>
      <c r="RST186" s="471"/>
      <c r="RSU186" s="471"/>
      <c r="RSV186" s="471"/>
      <c r="RSW186" s="471"/>
      <c r="RSX186" s="471"/>
      <c r="RSY186" s="471"/>
      <c r="RSZ186" s="471"/>
      <c r="RTA186" s="471"/>
      <c r="RTB186" s="471"/>
      <c r="RTC186" s="471"/>
      <c r="RTD186" s="471"/>
      <c r="RTE186" s="471"/>
      <c r="RTF186" s="471"/>
      <c r="RTG186" s="471"/>
      <c r="RTH186" s="471"/>
      <c r="RTI186" s="471"/>
      <c r="RTJ186" s="471"/>
      <c r="RTK186" s="471"/>
      <c r="RTL186" s="471"/>
      <c r="RTM186" s="471"/>
      <c r="RTN186" s="471"/>
      <c r="RTO186" s="471"/>
      <c r="RTP186" s="471"/>
      <c r="RTQ186" s="471"/>
      <c r="RTR186" s="471"/>
      <c r="RTS186" s="471"/>
      <c r="RTT186" s="471"/>
      <c r="RTU186" s="471"/>
      <c r="RTV186" s="471"/>
      <c r="RTW186" s="471"/>
      <c r="RTX186" s="471"/>
      <c r="RTY186" s="471"/>
      <c r="RTZ186" s="471"/>
      <c r="RUA186" s="471"/>
      <c r="RUB186" s="471"/>
      <c r="RUC186" s="471"/>
      <c r="RUD186" s="471"/>
      <c r="RUE186" s="471"/>
      <c r="RUF186" s="471"/>
      <c r="RUG186" s="471"/>
      <c r="RUH186" s="471"/>
      <c r="RUI186" s="471"/>
      <c r="RUJ186" s="471"/>
      <c r="RUK186" s="471"/>
      <c r="RUL186" s="471"/>
      <c r="RUM186" s="471"/>
      <c r="RUN186" s="471"/>
      <c r="RUO186" s="471"/>
      <c r="RUP186" s="471"/>
      <c r="RUQ186" s="471"/>
      <c r="RUR186" s="471"/>
      <c r="RUS186" s="471"/>
      <c r="RUT186" s="471"/>
      <c r="RUU186" s="471"/>
      <c r="RUV186" s="471"/>
      <c r="RUW186" s="471"/>
      <c r="RUX186" s="471"/>
      <c r="RUY186" s="471"/>
      <c r="RUZ186" s="471"/>
      <c r="RVA186" s="471"/>
      <c r="RVB186" s="471"/>
      <c r="RVC186" s="471"/>
      <c r="RVD186" s="471"/>
      <c r="RVE186" s="471"/>
      <c r="RVF186" s="471"/>
      <c r="RVG186" s="471"/>
      <c r="RVH186" s="471"/>
      <c r="RVI186" s="471"/>
      <c r="RVJ186" s="471"/>
      <c r="RVK186" s="471"/>
      <c r="RVL186" s="471"/>
      <c r="RVM186" s="471"/>
      <c r="RVN186" s="471"/>
      <c r="RVO186" s="471"/>
      <c r="RVP186" s="471"/>
      <c r="RVQ186" s="471"/>
      <c r="RVR186" s="471"/>
      <c r="RVS186" s="471"/>
      <c r="RVT186" s="471"/>
      <c r="RVU186" s="471"/>
      <c r="RVV186" s="471"/>
      <c r="RVW186" s="471"/>
      <c r="RVX186" s="471"/>
      <c r="RVY186" s="471"/>
      <c r="RVZ186" s="471"/>
      <c r="RWA186" s="471"/>
      <c r="RWB186" s="471"/>
      <c r="RWC186" s="471"/>
      <c r="RWD186" s="471"/>
      <c r="RWE186" s="471"/>
      <c r="RWF186" s="471"/>
      <c r="RWG186" s="471"/>
      <c r="RWH186" s="471"/>
      <c r="RWI186" s="471"/>
      <c r="RWJ186" s="471"/>
      <c r="RWK186" s="471"/>
      <c r="RWL186" s="471"/>
      <c r="RWM186" s="471"/>
      <c r="RWN186" s="471"/>
      <c r="RWO186" s="471"/>
      <c r="RWP186" s="471"/>
      <c r="RWQ186" s="471"/>
      <c r="RWR186" s="471"/>
      <c r="RWS186" s="471"/>
      <c r="RWT186" s="471"/>
      <c r="RWU186" s="471"/>
      <c r="RWV186" s="471"/>
      <c r="RWW186" s="471"/>
      <c r="RWX186" s="471"/>
      <c r="RWY186" s="471"/>
      <c r="RWZ186" s="471"/>
      <c r="RXA186" s="471"/>
      <c r="RXB186" s="471"/>
      <c r="RXC186" s="471"/>
      <c r="RXD186" s="471"/>
      <c r="RXE186" s="471"/>
      <c r="RXF186" s="471"/>
      <c r="RXG186" s="471"/>
      <c r="RXH186" s="471"/>
      <c r="RXI186" s="471"/>
      <c r="RXJ186" s="471"/>
      <c r="RXK186" s="471"/>
      <c r="RXL186" s="471"/>
      <c r="RXM186" s="471"/>
      <c r="RXN186" s="471"/>
      <c r="RXO186" s="471"/>
      <c r="RXP186" s="471"/>
      <c r="RXQ186" s="471"/>
      <c r="RXR186" s="471"/>
      <c r="RXS186" s="471"/>
      <c r="RXT186" s="471"/>
      <c r="RXU186" s="471"/>
      <c r="RXV186" s="471"/>
      <c r="RXW186" s="471"/>
      <c r="RXX186" s="471"/>
      <c r="RXY186" s="471"/>
      <c r="RXZ186" s="471"/>
      <c r="RYA186" s="471"/>
      <c r="RYB186" s="471"/>
      <c r="RYC186" s="471"/>
      <c r="RYD186" s="471"/>
      <c r="RYE186" s="471"/>
      <c r="RYF186" s="471"/>
      <c r="RYG186" s="471"/>
      <c r="RYH186" s="471"/>
      <c r="RYI186" s="471"/>
      <c r="RYJ186" s="471"/>
      <c r="RYK186" s="471"/>
      <c r="RYL186" s="471"/>
      <c r="RYM186" s="471"/>
      <c r="RYN186" s="471"/>
      <c r="RYO186" s="471"/>
      <c r="RYP186" s="471"/>
      <c r="RYQ186" s="471"/>
      <c r="RYR186" s="471"/>
      <c r="RYS186" s="471"/>
      <c r="RYT186" s="471"/>
      <c r="RYU186" s="471"/>
      <c r="RYV186" s="471"/>
      <c r="RYW186" s="471"/>
      <c r="RYX186" s="471"/>
      <c r="RYY186" s="471"/>
      <c r="RYZ186" s="471"/>
      <c r="RZA186" s="471"/>
      <c r="RZB186" s="471"/>
      <c r="RZC186" s="471"/>
      <c r="RZD186" s="471"/>
      <c r="RZE186" s="471"/>
      <c r="RZF186" s="471"/>
      <c r="RZG186" s="471"/>
      <c r="RZH186" s="471"/>
      <c r="RZI186" s="471"/>
      <c r="RZJ186" s="471"/>
      <c r="RZK186" s="471"/>
      <c r="RZL186" s="471"/>
      <c r="RZM186" s="471"/>
      <c r="RZN186" s="471"/>
      <c r="RZO186" s="471"/>
      <c r="RZP186" s="471"/>
      <c r="RZQ186" s="471"/>
      <c r="RZR186" s="471"/>
      <c r="RZS186" s="471"/>
      <c r="RZT186" s="471"/>
      <c r="RZU186" s="471"/>
      <c r="RZV186" s="471"/>
      <c r="RZW186" s="471"/>
      <c r="RZX186" s="471"/>
      <c r="RZY186" s="471"/>
      <c r="RZZ186" s="471"/>
      <c r="SAA186" s="471"/>
      <c r="SAB186" s="471"/>
      <c r="SAC186" s="471"/>
      <c r="SAD186" s="471"/>
      <c r="SAE186" s="471"/>
      <c r="SAF186" s="471"/>
      <c r="SAG186" s="471"/>
      <c r="SAH186" s="471"/>
      <c r="SAI186" s="471"/>
      <c r="SAJ186" s="471"/>
      <c r="SAK186" s="471"/>
      <c r="SAL186" s="471"/>
      <c r="SAM186" s="471"/>
      <c r="SAN186" s="471"/>
      <c r="SAO186" s="471"/>
      <c r="SAP186" s="471"/>
      <c r="SAQ186" s="471"/>
      <c r="SAR186" s="471"/>
      <c r="SAS186" s="471"/>
      <c r="SAT186" s="471"/>
      <c r="SAU186" s="471"/>
      <c r="SAV186" s="471"/>
      <c r="SAW186" s="471"/>
      <c r="SAX186" s="471"/>
      <c r="SAY186" s="471"/>
      <c r="SAZ186" s="471"/>
      <c r="SBA186" s="471"/>
      <c r="SBB186" s="471"/>
      <c r="SBC186" s="471"/>
      <c r="SBD186" s="471"/>
      <c r="SBE186" s="471"/>
      <c r="SBF186" s="471"/>
      <c r="SBG186" s="471"/>
      <c r="SBH186" s="471"/>
      <c r="SBI186" s="471"/>
      <c r="SBJ186" s="471"/>
      <c r="SBK186" s="471"/>
      <c r="SBL186" s="471"/>
      <c r="SBM186" s="471"/>
      <c r="SBN186" s="471"/>
      <c r="SBO186" s="471"/>
      <c r="SBP186" s="471"/>
      <c r="SBQ186" s="471"/>
      <c r="SBR186" s="471"/>
      <c r="SBS186" s="471"/>
      <c r="SBT186" s="471"/>
      <c r="SBU186" s="471"/>
      <c r="SBV186" s="471"/>
      <c r="SBW186" s="471"/>
      <c r="SBX186" s="471"/>
      <c r="SBY186" s="471"/>
      <c r="SBZ186" s="471"/>
      <c r="SCA186" s="471"/>
      <c r="SCB186" s="471"/>
      <c r="SCC186" s="471"/>
      <c r="SCD186" s="471"/>
      <c r="SCE186" s="471"/>
      <c r="SCF186" s="471"/>
      <c r="SCG186" s="471"/>
      <c r="SCH186" s="471"/>
      <c r="SCI186" s="471"/>
      <c r="SCJ186" s="471"/>
      <c r="SCK186" s="471"/>
      <c r="SCL186" s="471"/>
      <c r="SCM186" s="471"/>
      <c r="SCN186" s="471"/>
      <c r="SCO186" s="471"/>
      <c r="SCP186" s="471"/>
      <c r="SCQ186" s="471"/>
      <c r="SCR186" s="471"/>
      <c r="SCS186" s="471"/>
      <c r="SCT186" s="471"/>
      <c r="SCU186" s="471"/>
      <c r="SCV186" s="471"/>
      <c r="SCW186" s="471"/>
      <c r="SCX186" s="471"/>
      <c r="SCY186" s="471"/>
      <c r="SCZ186" s="471"/>
      <c r="SDA186" s="471"/>
      <c r="SDB186" s="471"/>
      <c r="SDC186" s="471"/>
      <c r="SDD186" s="471"/>
      <c r="SDE186" s="471"/>
      <c r="SDF186" s="471"/>
      <c r="SDG186" s="471"/>
      <c r="SDH186" s="471"/>
      <c r="SDI186" s="471"/>
      <c r="SDJ186" s="471"/>
      <c r="SDK186" s="471"/>
      <c r="SDL186" s="471"/>
      <c r="SDM186" s="471"/>
      <c r="SDN186" s="471"/>
      <c r="SDO186" s="471"/>
      <c r="SDP186" s="471"/>
      <c r="SDQ186" s="471"/>
      <c r="SDR186" s="471"/>
      <c r="SDS186" s="471"/>
      <c r="SDT186" s="471"/>
      <c r="SDU186" s="471"/>
      <c r="SDV186" s="471"/>
      <c r="SDW186" s="471"/>
      <c r="SDX186" s="471"/>
      <c r="SDY186" s="471"/>
      <c r="SDZ186" s="471"/>
      <c r="SEA186" s="471"/>
      <c r="SEB186" s="471"/>
      <c r="SEC186" s="471"/>
      <c r="SED186" s="471"/>
      <c r="SEE186" s="471"/>
      <c r="SEF186" s="471"/>
      <c r="SEG186" s="471"/>
      <c r="SEH186" s="471"/>
      <c r="SEI186" s="471"/>
      <c r="SEJ186" s="471"/>
      <c r="SEK186" s="471"/>
      <c r="SEL186" s="471"/>
      <c r="SEM186" s="471"/>
      <c r="SEN186" s="471"/>
      <c r="SEO186" s="471"/>
      <c r="SEP186" s="471"/>
      <c r="SEQ186" s="471"/>
      <c r="SER186" s="471"/>
      <c r="SES186" s="471"/>
      <c r="SET186" s="471"/>
      <c r="SEU186" s="471"/>
      <c r="SEV186" s="471"/>
      <c r="SEW186" s="471"/>
      <c r="SEX186" s="471"/>
      <c r="SEY186" s="471"/>
      <c r="SEZ186" s="471"/>
      <c r="SFA186" s="471"/>
      <c r="SFB186" s="471"/>
      <c r="SFC186" s="471"/>
      <c r="SFD186" s="471"/>
      <c r="SFE186" s="471"/>
      <c r="SFF186" s="471"/>
      <c r="SFG186" s="471"/>
      <c r="SFH186" s="471"/>
      <c r="SFI186" s="471"/>
      <c r="SFJ186" s="471"/>
      <c r="SFK186" s="471"/>
      <c r="SFL186" s="471"/>
      <c r="SFM186" s="471"/>
      <c r="SFN186" s="471"/>
      <c r="SFO186" s="471"/>
      <c r="SFP186" s="471"/>
      <c r="SFQ186" s="471"/>
      <c r="SFR186" s="471"/>
      <c r="SFS186" s="471"/>
      <c r="SFT186" s="471"/>
      <c r="SFU186" s="471"/>
      <c r="SFV186" s="471"/>
      <c r="SFW186" s="471"/>
      <c r="SFX186" s="471"/>
      <c r="SFY186" s="471"/>
      <c r="SFZ186" s="471"/>
      <c r="SGA186" s="471"/>
      <c r="SGB186" s="471"/>
      <c r="SGC186" s="471"/>
      <c r="SGD186" s="471"/>
      <c r="SGE186" s="471"/>
      <c r="SGF186" s="471"/>
      <c r="SGG186" s="471"/>
      <c r="SGH186" s="471"/>
      <c r="SGI186" s="471"/>
      <c r="SGJ186" s="471"/>
      <c r="SGK186" s="471"/>
      <c r="SGL186" s="471"/>
      <c r="SGM186" s="471"/>
      <c r="SGN186" s="471"/>
      <c r="SGO186" s="471"/>
      <c r="SGP186" s="471"/>
      <c r="SGQ186" s="471"/>
      <c r="SGR186" s="471"/>
      <c r="SGS186" s="471"/>
      <c r="SGT186" s="471"/>
      <c r="SGU186" s="471"/>
      <c r="SGV186" s="471"/>
      <c r="SGW186" s="471"/>
      <c r="SGX186" s="471"/>
      <c r="SGY186" s="471"/>
      <c r="SGZ186" s="471"/>
      <c r="SHA186" s="471"/>
      <c r="SHB186" s="471"/>
      <c r="SHC186" s="471"/>
      <c r="SHD186" s="471"/>
      <c r="SHE186" s="471"/>
      <c r="SHF186" s="471"/>
      <c r="SHG186" s="471"/>
      <c r="SHH186" s="471"/>
      <c r="SHI186" s="471"/>
      <c r="SHJ186" s="471"/>
      <c r="SHK186" s="471"/>
      <c r="SHL186" s="471"/>
      <c r="SHM186" s="471"/>
      <c r="SHN186" s="471"/>
      <c r="SHO186" s="471"/>
      <c r="SHP186" s="471"/>
      <c r="SHQ186" s="471"/>
      <c r="SHR186" s="471"/>
      <c r="SHS186" s="471"/>
      <c r="SHT186" s="471"/>
      <c r="SHU186" s="471"/>
      <c r="SHV186" s="471"/>
      <c r="SHW186" s="471"/>
      <c r="SHX186" s="471"/>
      <c r="SHY186" s="471"/>
      <c r="SHZ186" s="471"/>
      <c r="SIA186" s="471"/>
      <c r="SIB186" s="471"/>
      <c r="SIC186" s="471"/>
      <c r="SID186" s="471"/>
      <c r="SIE186" s="471"/>
      <c r="SIF186" s="471"/>
      <c r="SIG186" s="471"/>
      <c r="SIH186" s="471"/>
      <c r="SII186" s="471"/>
      <c r="SIJ186" s="471"/>
      <c r="SIK186" s="471"/>
      <c r="SIL186" s="471"/>
      <c r="SIM186" s="471"/>
      <c r="SIN186" s="471"/>
      <c r="SIO186" s="471"/>
      <c r="SIP186" s="471"/>
      <c r="SIQ186" s="471"/>
      <c r="SIR186" s="471"/>
      <c r="SIS186" s="471"/>
      <c r="SIT186" s="471"/>
      <c r="SIU186" s="471"/>
      <c r="SIV186" s="471"/>
      <c r="SIW186" s="471"/>
      <c r="SIX186" s="471"/>
      <c r="SIY186" s="471"/>
      <c r="SIZ186" s="471"/>
      <c r="SJA186" s="471"/>
      <c r="SJB186" s="471"/>
      <c r="SJC186" s="471"/>
      <c r="SJD186" s="471"/>
      <c r="SJE186" s="471"/>
      <c r="SJF186" s="471"/>
      <c r="SJG186" s="471"/>
      <c r="SJH186" s="471"/>
      <c r="SJI186" s="471"/>
      <c r="SJJ186" s="471"/>
      <c r="SJK186" s="471"/>
      <c r="SJL186" s="471"/>
      <c r="SJM186" s="471"/>
      <c r="SJN186" s="471"/>
      <c r="SJO186" s="471"/>
      <c r="SJP186" s="471"/>
      <c r="SJQ186" s="471"/>
      <c r="SJR186" s="471"/>
      <c r="SJS186" s="471"/>
      <c r="SJT186" s="471"/>
      <c r="SJU186" s="471"/>
      <c r="SJV186" s="471"/>
      <c r="SJW186" s="471"/>
      <c r="SJX186" s="471"/>
      <c r="SJY186" s="471"/>
      <c r="SJZ186" s="471"/>
      <c r="SKA186" s="471"/>
      <c r="SKB186" s="471"/>
      <c r="SKC186" s="471"/>
      <c r="SKD186" s="471"/>
      <c r="SKE186" s="471"/>
      <c r="SKF186" s="471"/>
      <c r="SKG186" s="471"/>
      <c r="SKH186" s="471"/>
      <c r="SKI186" s="471"/>
      <c r="SKJ186" s="471"/>
      <c r="SKK186" s="471"/>
      <c r="SKL186" s="471"/>
      <c r="SKM186" s="471"/>
      <c r="SKN186" s="471"/>
      <c r="SKO186" s="471"/>
      <c r="SKP186" s="471"/>
      <c r="SKQ186" s="471"/>
      <c r="SKR186" s="471"/>
      <c r="SKS186" s="471"/>
      <c r="SKT186" s="471"/>
      <c r="SKU186" s="471"/>
      <c r="SKV186" s="471"/>
      <c r="SKW186" s="471"/>
      <c r="SKX186" s="471"/>
      <c r="SKY186" s="471"/>
      <c r="SKZ186" s="471"/>
      <c r="SLA186" s="471"/>
      <c r="SLB186" s="471"/>
      <c r="SLC186" s="471"/>
      <c r="SLD186" s="471"/>
      <c r="SLE186" s="471"/>
      <c r="SLF186" s="471"/>
      <c r="SLG186" s="471"/>
      <c r="SLH186" s="471"/>
      <c r="SLI186" s="471"/>
      <c r="SLJ186" s="471"/>
      <c r="SLK186" s="471"/>
      <c r="SLL186" s="471"/>
      <c r="SLM186" s="471"/>
      <c r="SLN186" s="471"/>
      <c r="SLO186" s="471"/>
      <c r="SLP186" s="471"/>
      <c r="SLQ186" s="471"/>
      <c r="SLR186" s="471"/>
      <c r="SLS186" s="471"/>
      <c r="SLT186" s="471"/>
      <c r="SLU186" s="471"/>
      <c r="SLV186" s="471"/>
      <c r="SLW186" s="471"/>
      <c r="SLX186" s="471"/>
      <c r="SLY186" s="471"/>
      <c r="SLZ186" s="471"/>
      <c r="SMA186" s="471"/>
      <c r="SMB186" s="471"/>
      <c r="SMC186" s="471"/>
      <c r="SMD186" s="471"/>
      <c r="SME186" s="471"/>
      <c r="SMF186" s="471"/>
      <c r="SMG186" s="471"/>
      <c r="SMH186" s="471"/>
      <c r="SMI186" s="471"/>
      <c r="SMJ186" s="471"/>
      <c r="SMK186" s="471"/>
      <c r="SML186" s="471"/>
      <c r="SMM186" s="471"/>
      <c r="SMN186" s="471"/>
      <c r="SMO186" s="471"/>
      <c r="SMP186" s="471"/>
      <c r="SMQ186" s="471"/>
      <c r="SMR186" s="471"/>
      <c r="SMS186" s="471"/>
      <c r="SMT186" s="471"/>
      <c r="SMU186" s="471"/>
      <c r="SMV186" s="471"/>
      <c r="SMW186" s="471"/>
      <c r="SMX186" s="471"/>
      <c r="SMY186" s="471"/>
      <c r="SMZ186" s="471"/>
      <c r="SNA186" s="471"/>
      <c r="SNB186" s="471"/>
      <c r="SNC186" s="471"/>
      <c r="SND186" s="471"/>
      <c r="SNE186" s="471"/>
      <c r="SNF186" s="471"/>
      <c r="SNG186" s="471"/>
      <c r="SNH186" s="471"/>
      <c r="SNI186" s="471"/>
      <c r="SNJ186" s="471"/>
      <c r="SNK186" s="471"/>
      <c r="SNL186" s="471"/>
      <c r="SNM186" s="471"/>
      <c r="SNN186" s="471"/>
      <c r="SNO186" s="471"/>
      <c r="SNP186" s="471"/>
      <c r="SNQ186" s="471"/>
      <c r="SNR186" s="471"/>
      <c r="SNS186" s="471"/>
      <c r="SNT186" s="471"/>
      <c r="SNU186" s="471"/>
      <c r="SNV186" s="471"/>
      <c r="SNW186" s="471"/>
      <c r="SNX186" s="471"/>
      <c r="SNY186" s="471"/>
      <c r="SNZ186" s="471"/>
      <c r="SOA186" s="471"/>
      <c r="SOB186" s="471"/>
      <c r="SOC186" s="471"/>
      <c r="SOD186" s="471"/>
      <c r="SOE186" s="471"/>
      <c r="SOF186" s="471"/>
      <c r="SOG186" s="471"/>
      <c r="SOH186" s="471"/>
      <c r="SOI186" s="471"/>
      <c r="SOJ186" s="471"/>
      <c r="SOK186" s="471"/>
      <c r="SOL186" s="471"/>
      <c r="SOM186" s="471"/>
      <c r="SON186" s="471"/>
      <c r="SOO186" s="471"/>
      <c r="SOP186" s="471"/>
      <c r="SOQ186" s="471"/>
      <c r="SOR186" s="471"/>
      <c r="SOS186" s="471"/>
      <c r="SOT186" s="471"/>
      <c r="SOU186" s="471"/>
      <c r="SOV186" s="471"/>
      <c r="SOW186" s="471"/>
      <c r="SOX186" s="471"/>
      <c r="SOY186" s="471"/>
      <c r="SOZ186" s="471"/>
      <c r="SPA186" s="471"/>
      <c r="SPB186" s="471"/>
      <c r="SPC186" s="471"/>
      <c r="SPD186" s="471"/>
      <c r="SPE186" s="471"/>
      <c r="SPF186" s="471"/>
      <c r="SPG186" s="471"/>
      <c r="SPH186" s="471"/>
      <c r="SPI186" s="471"/>
      <c r="SPJ186" s="471"/>
      <c r="SPK186" s="471"/>
      <c r="SPL186" s="471"/>
      <c r="SPM186" s="471"/>
      <c r="SPN186" s="471"/>
      <c r="SPO186" s="471"/>
      <c r="SPP186" s="471"/>
      <c r="SPQ186" s="471"/>
      <c r="SPR186" s="471"/>
      <c r="SPS186" s="471"/>
      <c r="SPT186" s="471"/>
      <c r="SPU186" s="471"/>
      <c r="SPV186" s="471"/>
      <c r="SPW186" s="471"/>
      <c r="SPX186" s="471"/>
      <c r="SPY186" s="471"/>
      <c r="SPZ186" s="471"/>
      <c r="SQA186" s="471"/>
      <c r="SQB186" s="471"/>
      <c r="SQC186" s="471"/>
      <c r="SQD186" s="471"/>
      <c r="SQE186" s="471"/>
      <c r="SQF186" s="471"/>
      <c r="SQG186" s="471"/>
      <c r="SQH186" s="471"/>
      <c r="SQI186" s="471"/>
      <c r="SQJ186" s="471"/>
      <c r="SQK186" s="471"/>
      <c r="SQL186" s="471"/>
      <c r="SQM186" s="471"/>
      <c r="SQN186" s="471"/>
      <c r="SQO186" s="471"/>
      <c r="SQP186" s="471"/>
      <c r="SQQ186" s="471"/>
      <c r="SQR186" s="471"/>
      <c r="SQS186" s="471"/>
      <c r="SQT186" s="471"/>
      <c r="SQU186" s="471"/>
      <c r="SQV186" s="471"/>
      <c r="SQW186" s="471"/>
      <c r="SQX186" s="471"/>
      <c r="SQY186" s="471"/>
      <c r="SQZ186" s="471"/>
      <c r="SRA186" s="471"/>
      <c r="SRB186" s="471"/>
      <c r="SRC186" s="471"/>
      <c r="SRD186" s="471"/>
      <c r="SRE186" s="471"/>
      <c r="SRF186" s="471"/>
      <c r="SRG186" s="471"/>
      <c r="SRH186" s="471"/>
      <c r="SRI186" s="471"/>
      <c r="SRJ186" s="471"/>
      <c r="SRK186" s="471"/>
      <c r="SRL186" s="471"/>
      <c r="SRM186" s="471"/>
      <c r="SRN186" s="471"/>
      <c r="SRO186" s="471"/>
      <c r="SRP186" s="471"/>
      <c r="SRQ186" s="471"/>
      <c r="SRR186" s="471"/>
      <c r="SRS186" s="471"/>
      <c r="SRT186" s="471"/>
      <c r="SRU186" s="471"/>
      <c r="SRV186" s="471"/>
      <c r="SRW186" s="471"/>
      <c r="SRX186" s="471"/>
      <c r="SRY186" s="471"/>
      <c r="SRZ186" s="471"/>
      <c r="SSA186" s="471"/>
      <c r="SSB186" s="471"/>
      <c r="SSC186" s="471"/>
      <c r="SSD186" s="471"/>
      <c r="SSE186" s="471"/>
      <c r="SSF186" s="471"/>
      <c r="SSG186" s="471"/>
      <c r="SSH186" s="471"/>
      <c r="SSI186" s="471"/>
      <c r="SSJ186" s="471"/>
      <c r="SSK186" s="471"/>
      <c r="SSL186" s="471"/>
      <c r="SSM186" s="471"/>
      <c r="SSN186" s="471"/>
      <c r="SSO186" s="471"/>
      <c r="SSP186" s="471"/>
      <c r="SSQ186" s="471"/>
      <c r="SSR186" s="471"/>
      <c r="SSS186" s="471"/>
      <c r="SST186" s="471"/>
      <c r="SSU186" s="471"/>
      <c r="SSV186" s="471"/>
      <c r="SSW186" s="471"/>
      <c r="SSX186" s="471"/>
      <c r="SSY186" s="471"/>
      <c r="SSZ186" s="471"/>
      <c r="STA186" s="471"/>
      <c r="STB186" s="471"/>
      <c r="STC186" s="471"/>
      <c r="STD186" s="471"/>
      <c r="STE186" s="471"/>
      <c r="STF186" s="471"/>
      <c r="STG186" s="471"/>
      <c r="STH186" s="471"/>
      <c r="STI186" s="471"/>
      <c r="STJ186" s="471"/>
      <c r="STK186" s="471"/>
      <c r="STL186" s="471"/>
      <c r="STM186" s="471"/>
      <c r="STN186" s="471"/>
      <c r="STO186" s="471"/>
      <c r="STP186" s="471"/>
      <c r="STQ186" s="471"/>
      <c r="STR186" s="471"/>
      <c r="STS186" s="471"/>
      <c r="STT186" s="471"/>
      <c r="STU186" s="471"/>
      <c r="STV186" s="471"/>
      <c r="STW186" s="471"/>
      <c r="STX186" s="471"/>
      <c r="STY186" s="471"/>
      <c r="STZ186" s="471"/>
      <c r="SUA186" s="471"/>
      <c r="SUB186" s="471"/>
      <c r="SUC186" s="471"/>
      <c r="SUD186" s="471"/>
      <c r="SUE186" s="471"/>
      <c r="SUF186" s="471"/>
      <c r="SUG186" s="471"/>
      <c r="SUH186" s="471"/>
      <c r="SUI186" s="471"/>
      <c r="SUJ186" s="471"/>
      <c r="SUK186" s="471"/>
      <c r="SUL186" s="471"/>
      <c r="SUM186" s="471"/>
      <c r="SUN186" s="471"/>
      <c r="SUO186" s="471"/>
      <c r="SUP186" s="471"/>
      <c r="SUQ186" s="471"/>
      <c r="SUR186" s="471"/>
      <c r="SUS186" s="471"/>
      <c r="SUT186" s="471"/>
      <c r="SUU186" s="471"/>
      <c r="SUV186" s="471"/>
      <c r="SUW186" s="471"/>
      <c r="SUX186" s="471"/>
      <c r="SUY186" s="471"/>
      <c r="SUZ186" s="471"/>
      <c r="SVA186" s="471"/>
      <c r="SVB186" s="471"/>
      <c r="SVC186" s="471"/>
      <c r="SVD186" s="471"/>
      <c r="SVE186" s="471"/>
      <c r="SVF186" s="471"/>
      <c r="SVG186" s="471"/>
      <c r="SVH186" s="471"/>
      <c r="SVI186" s="471"/>
      <c r="SVJ186" s="471"/>
      <c r="SVK186" s="471"/>
      <c r="SVL186" s="471"/>
      <c r="SVM186" s="471"/>
      <c r="SVN186" s="471"/>
      <c r="SVO186" s="471"/>
      <c r="SVP186" s="471"/>
      <c r="SVQ186" s="471"/>
      <c r="SVR186" s="471"/>
      <c r="SVS186" s="471"/>
      <c r="SVT186" s="471"/>
      <c r="SVU186" s="471"/>
      <c r="SVV186" s="471"/>
      <c r="SVW186" s="471"/>
      <c r="SVX186" s="471"/>
      <c r="SVY186" s="471"/>
      <c r="SVZ186" s="471"/>
      <c r="SWA186" s="471"/>
      <c r="SWB186" s="471"/>
      <c r="SWC186" s="471"/>
      <c r="SWD186" s="471"/>
      <c r="SWE186" s="471"/>
      <c r="SWF186" s="471"/>
      <c r="SWG186" s="471"/>
      <c r="SWH186" s="471"/>
      <c r="SWI186" s="471"/>
      <c r="SWJ186" s="471"/>
      <c r="SWK186" s="471"/>
      <c r="SWL186" s="471"/>
      <c r="SWM186" s="471"/>
      <c r="SWN186" s="471"/>
      <c r="SWO186" s="471"/>
      <c r="SWP186" s="471"/>
      <c r="SWQ186" s="471"/>
      <c r="SWR186" s="471"/>
      <c r="SWS186" s="471"/>
      <c r="SWT186" s="471"/>
      <c r="SWU186" s="471"/>
      <c r="SWV186" s="471"/>
      <c r="SWW186" s="471"/>
      <c r="SWX186" s="471"/>
      <c r="SWY186" s="471"/>
      <c r="SWZ186" s="471"/>
      <c r="SXA186" s="471"/>
      <c r="SXB186" s="471"/>
      <c r="SXC186" s="471"/>
      <c r="SXD186" s="471"/>
      <c r="SXE186" s="471"/>
      <c r="SXF186" s="471"/>
      <c r="SXG186" s="471"/>
      <c r="SXH186" s="471"/>
      <c r="SXI186" s="471"/>
      <c r="SXJ186" s="471"/>
      <c r="SXK186" s="471"/>
      <c r="SXL186" s="471"/>
      <c r="SXM186" s="471"/>
      <c r="SXN186" s="471"/>
      <c r="SXO186" s="471"/>
      <c r="SXP186" s="471"/>
      <c r="SXQ186" s="471"/>
      <c r="SXR186" s="471"/>
      <c r="SXS186" s="471"/>
      <c r="SXT186" s="471"/>
      <c r="SXU186" s="471"/>
      <c r="SXV186" s="471"/>
      <c r="SXW186" s="471"/>
      <c r="SXX186" s="471"/>
      <c r="SXY186" s="471"/>
      <c r="SXZ186" s="471"/>
      <c r="SYA186" s="471"/>
      <c r="SYB186" s="471"/>
      <c r="SYC186" s="471"/>
      <c r="SYD186" s="471"/>
      <c r="SYE186" s="471"/>
      <c r="SYF186" s="471"/>
      <c r="SYG186" s="471"/>
      <c r="SYH186" s="471"/>
      <c r="SYI186" s="471"/>
      <c r="SYJ186" s="471"/>
      <c r="SYK186" s="471"/>
      <c r="SYL186" s="471"/>
      <c r="SYM186" s="471"/>
      <c r="SYN186" s="471"/>
      <c r="SYO186" s="471"/>
      <c r="SYP186" s="471"/>
      <c r="SYQ186" s="471"/>
      <c r="SYR186" s="471"/>
      <c r="SYS186" s="471"/>
      <c r="SYT186" s="471"/>
      <c r="SYU186" s="471"/>
      <c r="SYV186" s="471"/>
      <c r="SYW186" s="471"/>
      <c r="SYX186" s="471"/>
      <c r="SYY186" s="471"/>
      <c r="SYZ186" s="471"/>
      <c r="SZA186" s="471"/>
      <c r="SZB186" s="471"/>
      <c r="SZC186" s="471"/>
      <c r="SZD186" s="471"/>
      <c r="SZE186" s="471"/>
      <c r="SZF186" s="471"/>
      <c r="SZG186" s="471"/>
      <c r="SZH186" s="471"/>
      <c r="SZI186" s="471"/>
      <c r="SZJ186" s="471"/>
      <c r="SZK186" s="471"/>
      <c r="SZL186" s="471"/>
      <c r="SZM186" s="471"/>
      <c r="SZN186" s="471"/>
      <c r="SZO186" s="471"/>
      <c r="SZP186" s="471"/>
      <c r="SZQ186" s="471"/>
      <c r="SZR186" s="471"/>
      <c r="SZS186" s="471"/>
      <c r="SZT186" s="471"/>
      <c r="SZU186" s="471"/>
      <c r="SZV186" s="471"/>
      <c r="SZW186" s="471"/>
      <c r="SZX186" s="471"/>
      <c r="SZY186" s="471"/>
      <c r="SZZ186" s="471"/>
      <c r="TAA186" s="471"/>
      <c r="TAB186" s="471"/>
      <c r="TAC186" s="471"/>
      <c r="TAD186" s="471"/>
      <c r="TAE186" s="471"/>
      <c r="TAF186" s="471"/>
      <c r="TAG186" s="471"/>
      <c r="TAH186" s="471"/>
      <c r="TAI186" s="471"/>
      <c r="TAJ186" s="471"/>
      <c r="TAK186" s="471"/>
      <c r="TAL186" s="471"/>
      <c r="TAM186" s="471"/>
      <c r="TAN186" s="471"/>
      <c r="TAO186" s="471"/>
      <c r="TAP186" s="471"/>
      <c r="TAQ186" s="471"/>
      <c r="TAR186" s="471"/>
      <c r="TAS186" s="471"/>
      <c r="TAT186" s="471"/>
      <c r="TAU186" s="471"/>
      <c r="TAV186" s="471"/>
      <c r="TAW186" s="471"/>
      <c r="TAX186" s="471"/>
      <c r="TAY186" s="471"/>
      <c r="TAZ186" s="471"/>
      <c r="TBA186" s="471"/>
      <c r="TBB186" s="471"/>
      <c r="TBC186" s="471"/>
      <c r="TBD186" s="471"/>
      <c r="TBE186" s="471"/>
      <c r="TBF186" s="471"/>
      <c r="TBG186" s="471"/>
      <c r="TBH186" s="471"/>
      <c r="TBI186" s="471"/>
      <c r="TBJ186" s="471"/>
      <c r="TBK186" s="471"/>
      <c r="TBL186" s="471"/>
      <c r="TBM186" s="471"/>
      <c r="TBN186" s="471"/>
      <c r="TBO186" s="471"/>
      <c r="TBP186" s="471"/>
      <c r="TBQ186" s="471"/>
      <c r="TBR186" s="471"/>
      <c r="TBS186" s="471"/>
      <c r="TBT186" s="471"/>
      <c r="TBU186" s="471"/>
      <c r="TBV186" s="471"/>
      <c r="TBW186" s="471"/>
      <c r="TBX186" s="471"/>
      <c r="TBY186" s="471"/>
      <c r="TBZ186" s="471"/>
      <c r="TCA186" s="471"/>
      <c r="TCB186" s="471"/>
      <c r="TCC186" s="471"/>
      <c r="TCD186" s="471"/>
      <c r="TCE186" s="471"/>
      <c r="TCF186" s="471"/>
      <c r="TCG186" s="471"/>
      <c r="TCH186" s="471"/>
      <c r="TCI186" s="471"/>
      <c r="TCJ186" s="471"/>
      <c r="TCK186" s="471"/>
      <c r="TCL186" s="471"/>
      <c r="TCM186" s="471"/>
      <c r="TCN186" s="471"/>
      <c r="TCO186" s="471"/>
      <c r="TCP186" s="471"/>
      <c r="TCQ186" s="471"/>
      <c r="TCR186" s="471"/>
      <c r="TCS186" s="471"/>
      <c r="TCT186" s="471"/>
      <c r="TCU186" s="471"/>
      <c r="TCV186" s="471"/>
      <c r="TCW186" s="471"/>
      <c r="TCX186" s="471"/>
      <c r="TCY186" s="471"/>
      <c r="TCZ186" s="471"/>
      <c r="TDA186" s="471"/>
      <c r="TDB186" s="471"/>
      <c r="TDC186" s="471"/>
      <c r="TDD186" s="471"/>
      <c r="TDE186" s="471"/>
      <c r="TDF186" s="471"/>
      <c r="TDG186" s="471"/>
      <c r="TDH186" s="471"/>
      <c r="TDI186" s="471"/>
      <c r="TDJ186" s="471"/>
      <c r="TDK186" s="471"/>
      <c r="TDL186" s="471"/>
      <c r="TDM186" s="471"/>
      <c r="TDN186" s="471"/>
      <c r="TDO186" s="471"/>
      <c r="TDP186" s="471"/>
      <c r="TDQ186" s="471"/>
      <c r="TDR186" s="471"/>
      <c r="TDS186" s="471"/>
      <c r="TDT186" s="471"/>
      <c r="TDU186" s="471"/>
      <c r="TDV186" s="471"/>
      <c r="TDW186" s="471"/>
      <c r="TDX186" s="471"/>
      <c r="TDY186" s="471"/>
      <c r="TDZ186" s="471"/>
      <c r="TEA186" s="471"/>
      <c r="TEB186" s="471"/>
      <c r="TEC186" s="471"/>
      <c r="TED186" s="471"/>
      <c r="TEE186" s="471"/>
      <c r="TEF186" s="471"/>
      <c r="TEG186" s="471"/>
      <c r="TEH186" s="471"/>
      <c r="TEI186" s="471"/>
      <c r="TEJ186" s="471"/>
      <c r="TEK186" s="471"/>
      <c r="TEL186" s="471"/>
      <c r="TEM186" s="471"/>
      <c r="TEN186" s="471"/>
      <c r="TEO186" s="471"/>
      <c r="TEP186" s="471"/>
      <c r="TEQ186" s="471"/>
      <c r="TER186" s="471"/>
      <c r="TES186" s="471"/>
      <c r="TET186" s="471"/>
      <c r="TEU186" s="471"/>
      <c r="TEV186" s="471"/>
      <c r="TEW186" s="471"/>
      <c r="TEX186" s="471"/>
      <c r="TEY186" s="471"/>
      <c r="TEZ186" s="471"/>
      <c r="TFA186" s="471"/>
      <c r="TFB186" s="471"/>
      <c r="TFC186" s="471"/>
      <c r="TFD186" s="471"/>
      <c r="TFE186" s="471"/>
      <c r="TFF186" s="471"/>
      <c r="TFG186" s="471"/>
      <c r="TFH186" s="471"/>
      <c r="TFI186" s="471"/>
      <c r="TFJ186" s="471"/>
      <c r="TFK186" s="471"/>
      <c r="TFL186" s="471"/>
      <c r="TFM186" s="471"/>
      <c r="TFN186" s="471"/>
      <c r="TFO186" s="471"/>
      <c r="TFP186" s="471"/>
      <c r="TFQ186" s="471"/>
      <c r="TFR186" s="471"/>
      <c r="TFS186" s="471"/>
      <c r="TFT186" s="471"/>
      <c r="TFU186" s="471"/>
      <c r="TFV186" s="471"/>
      <c r="TFW186" s="471"/>
      <c r="TFX186" s="471"/>
      <c r="TFY186" s="471"/>
      <c r="TFZ186" s="471"/>
      <c r="TGA186" s="471"/>
      <c r="TGB186" s="471"/>
      <c r="TGC186" s="471"/>
      <c r="TGD186" s="471"/>
      <c r="TGE186" s="471"/>
      <c r="TGF186" s="471"/>
      <c r="TGG186" s="471"/>
      <c r="TGH186" s="471"/>
      <c r="TGI186" s="471"/>
      <c r="TGJ186" s="471"/>
      <c r="TGK186" s="471"/>
      <c r="TGL186" s="471"/>
      <c r="TGM186" s="471"/>
      <c r="TGN186" s="471"/>
      <c r="TGO186" s="471"/>
      <c r="TGP186" s="471"/>
      <c r="TGQ186" s="471"/>
      <c r="TGR186" s="471"/>
      <c r="TGS186" s="471"/>
      <c r="TGT186" s="471"/>
      <c r="TGU186" s="471"/>
      <c r="TGV186" s="471"/>
      <c r="TGW186" s="471"/>
      <c r="TGX186" s="471"/>
      <c r="TGY186" s="471"/>
      <c r="TGZ186" s="471"/>
      <c r="THA186" s="471"/>
      <c r="THB186" s="471"/>
      <c r="THC186" s="471"/>
      <c r="THD186" s="471"/>
      <c r="THE186" s="471"/>
      <c r="THF186" s="471"/>
      <c r="THG186" s="471"/>
      <c r="THH186" s="471"/>
      <c r="THI186" s="471"/>
      <c r="THJ186" s="471"/>
      <c r="THK186" s="471"/>
      <c r="THL186" s="471"/>
      <c r="THM186" s="471"/>
      <c r="THN186" s="471"/>
      <c r="THO186" s="471"/>
      <c r="THP186" s="471"/>
      <c r="THQ186" s="471"/>
      <c r="THR186" s="471"/>
      <c r="THS186" s="471"/>
      <c r="THT186" s="471"/>
      <c r="THU186" s="471"/>
      <c r="THV186" s="471"/>
      <c r="THW186" s="471"/>
      <c r="THX186" s="471"/>
      <c r="THY186" s="471"/>
      <c r="THZ186" s="471"/>
      <c r="TIA186" s="471"/>
      <c r="TIB186" s="471"/>
      <c r="TIC186" s="471"/>
      <c r="TID186" s="471"/>
      <c r="TIE186" s="471"/>
      <c r="TIF186" s="471"/>
      <c r="TIG186" s="471"/>
      <c r="TIH186" s="471"/>
      <c r="TII186" s="471"/>
      <c r="TIJ186" s="471"/>
      <c r="TIK186" s="471"/>
      <c r="TIL186" s="471"/>
      <c r="TIM186" s="471"/>
      <c r="TIN186" s="471"/>
      <c r="TIO186" s="471"/>
      <c r="TIP186" s="471"/>
      <c r="TIQ186" s="471"/>
      <c r="TIR186" s="471"/>
      <c r="TIS186" s="471"/>
      <c r="TIT186" s="471"/>
      <c r="TIU186" s="471"/>
      <c r="TIV186" s="471"/>
      <c r="TIW186" s="471"/>
      <c r="TIX186" s="471"/>
      <c r="TIY186" s="471"/>
      <c r="TIZ186" s="471"/>
      <c r="TJA186" s="471"/>
      <c r="TJB186" s="471"/>
      <c r="TJC186" s="471"/>
      <c r="TJD186" s="471"/>
      <c r="TJE186" s="471"/>
      <c r="TJF186" s="471"/>
      <c r="TJG186" s="471"/>
      <c r="TJH186" s="471"/>
      <c r="TJI186" s="471"/>
      <c r="TJJ186" s="471"/>
      <c r="TJK186" s="471"/>
      <c r="TJL186" s="471"/>
      <c r="TJM186" s="471"/>
      <c r="TJN186" s="471"/>
      <c r="TJO186" s="471"/>
      <c r="TJP186" s="471"/>
      <c r="TJQ186" s="471"/>
      <c r="TJR186" s="471"/>
      <c r="TJS186" s="471"/>
      <c r="TJT186" s="471"/>
      <c r="TJU186" s="471"/>
      <c r="TJV186" s="471"/>
      <c r="TJW186" s="471"/>
      <c r="TJX186" s="471"/>
      <c r="TJY186" s="471"/>
      <c r="TJZ186" s="471"/>
      <c r="TKA186" s="471"/>
      <c r="TKB186" s="471"/>
      <c r="TKC186" s="471"/>
      <c r="TKD186" s="471"/>
      <c r="TKE186" s="471"/>
      <c r="TKF186" s="471"/>
      <c r="TKG186" s="471"/>
      <c r="TKH186" s="471"/>
      <c r="TKI186" s="471"/>
      <c r="TKJ186" s="471"/>
      <c r="TKK186" s="471"/>
      <c r="TKL186" s="471"/>
      <c r="TKM186" s="471"/>
      <c r="TKN186" s="471"/>
      <c r="TKO186" s="471"/>
      <c r="TKP186" s="471"/>
      <c r="TKQ186" s="471"/>
      <c r="TKR186" s="471"/>
      <c r="TKS186" s="471"/>
      <c r="TKT186" s="471"/>
      <c r="TKU186" s="471"/>
      <c r="TKV186" s="471"/>
      <c r="TKW186" s="471"/>
      <c r="TKX186" s="471"/>
      <c r="TKY186" s="471"/>
      <c r="TKZ186" s="471"/>
      <c r="TLA186" s="471"/>
      <c r="TLB186" s="471"/>
      <c r="TLC186" s="471"/>
      <c r="TLD186" s="471"/>
      <c r="TLE186" s="471"/>
      <c r="TLF186" s="471"/>
      <c r="TLG186" s="471"/>
      <c r="TLH186" s="471"/>
      <c r="TLI186" s="471"/>
      <c r="TLJ186" s="471"/>
      <c r="TLK186" s="471"/>
      <c r="TLL186" s="471"/>
      <c r="TLM186" s="471"/>
      <c r="TLN186" s="471"/>
      <c r="TLO186" s="471"/>
      <c r="TLP186" s="471"/>
      <c r="TLQ186" s="471"/>
      <c r="TLR186" s="471"/>
      <c r="TLS186" s="471"/>
      <c r="TLT186" s="471"/>
      <c r="TLU186" s="471"/>
      <c r="TLV186" s="471"/>
      <c r="TLW186" s="471"/>
      <c r="TLX186" s="471"/>
      <c r="TLY186" s="471"/>
      <c r="TLZ186" s="471"/>
      <c r="TMA186" s="471"/>
      <c r="TMB186" s="471"/>
      <c r="TMC186" s="471"/>
      <c r="TMD186" s="471"/>
      <c r="TME186" s="471"/>
      <c r="TMF186" s="471"/>
      <c r="TMG186" s="471"/>
      <c r="TMH186" s="471"/>
      <c r="TMI186" s="471"/>
      <c r="TMJ186" s="471"/>
      <c r="TMK186" s="471"/>
      <c r="TML186" s="471"/>
      <c r="TMM186" s="471"/>
      <c r="TMN186" s="471"/>
      <c r="TMO186" s="471"/>
      <c r="TMP186" s="471"/>
      <c r="TMQ186" s="471"/>
      <c r="TMR186" s="471"/>
      <c r="TMS186" s="471"/>
      <c r="TMT186" s="471"/>
      <c r="TMU186" s="471"/>
      <c r="TMV186" s="471"/>
      <c r="TMW186" s="471"/>
      <c r="TMX186" s="471"/>
      <c r="TMY186" s="471"/>
      <c r="TMZ186" s="471"/>
      <c r="TNA186" s="471"/>
      <c r="TNB186" s="471"/>
      <c r="TNC186" s="471"/>
      <c r="TND186" s="471"/>
      <c r="TNE186" s="471"/>
      <c r="TNF186" s="471"/>
      <c r="TNG186" s="471"/>
      <c r="TNH186" s="471"/>
      <c r="TNI186" s="471"/>
      <c r="TNJ186" s="471"/>
      <c r="TNK186" s="471"/>
      <c r="TNL186" s="471"/>
      <c r="TNM186" s="471"/>
      <c r="TNN186" s="471"/>
      <c r="TNO186" s="471"/>
      <c r="TNP186" s="471"/>
      <c r="TNQ186" s="471"/>
      <c r="TNR186" s="471"/>
      <c r="TNS186" s="471"/>
      <c r="TNT186" s="471"/>
      <c r="TNU186" s="471"/>
      <c r="TNV186" s="471"/>
      <c r="TNW186" s="471"/>
      <c r="TNX186" s="471"/>
      <c r="TNY186" s="471"/>
      <c r="TNZ186" s="471"/>
      <c r="TOA186" s="471"/>
      <c r="TOB186" s="471"/>
      <c r="TOC186" s="471"/>
      <c r="TOD186" s="471"/>
      <c r="TOE186" s="471"/>
      <c r="TOF186" s="471"/>
      <c r="TOG186" s="471"/>
      <c r="TOH186" s="471"/>
      <c r="TOI186" s="471"/>
      <c r="TOJ186" s="471"/>
      <c r="TOK186" s="471"/>
      <c r="TOL186" s="471"/>
      <c r="TOM186" s="471"/>
      <c r="TON186" s="471"/>
      <c r="TOO186" s="471"/>
      <c r="TOP186" s="471"/>
      <c r="TOQ186" s="471"/>
      <c r="TOR186" s="471"/>
      <c r="TOS186" s="471"/>
      <c r="TOT186" s="471"/>
      <c r="TOU186" s="471"/>
      <c r="TOV186" s="471"/>
      <c r="TOW186" s="471"/>
      <c r="TOX186" s="471"/>
      <c r="TOY186" s="471"/>
      <c r="TOZ186" s="471"/>
      <c r="TPA186" s="471"/>
      <c r="TPB186" s="471"/>
      <c r="TPC186" s="471"/>
      <c r="TPD186" s="471"/>
      <c r="TPE186" s="471"/>
      <c r="TPF186" s="471"/>
      <c r="TPG186" s="471"/>
      <c r="TPH186" s="471"/>
      <c r="TPI186" s="471"/>
      <c r="TPJ186" s="471"/>
      <c r="TPK186" s="471"/>
      <c r="TPL186" s="471"/>
      <c r="TPM186" s="471"/>
      <c r="TPN186" s="471"/>
      <c r="TPO186" s="471"/>
      <c r="TPP186" s="471"/>
      <c r="TPQ186" s="471"/>
      <c r="TPR186" s="471"/>
      <c r="TPS186" s="471"/>
      <c r="TPT186" s="471"/>
      <c r="TPU186" s="471"/>
      <c r="TPV186" s="471"/>
      <c r="TPW186" s="471"/>
      <c r="TPX186" s="471"/>
      <c r="TPY186" s="471"/>
      <c r="TPZ186" s="471"/>
      <c r="TQA186" s="471"/>
      <c r="TQB186" s="471"/>
      <c r="TQC186" s="471"/>
      <c r="TQD186" s="471"/>
      <c r="TQE186" s="471"/>
      <c r="TQF186" s="471"/>
      <c r="TQG186" s="471"/>
      <c r="TQH186" s="471"/>
      <c r="TQI186" s="471"/>
      <c r="TQJ186" s="471"/>
      <c r="TQK186" s="471"/>
      <c r="TQL186" s="471"/>
      <c r="TQM186" s="471"/>
      <c r="TQN186" s="471"/>
      <c r="TQO186" s="471"/>
      <c r="TQP186" s="471"/>
      <c r="TQQ186" s="471"/>
      <c r="TQR186" s="471"/>
      <c r="TQS186" s="471"/>
      <c r="TQT186" s="471"/>
      <c r="TQU186" s="471"/>
      <c r="TQV186" s="471"/>
      <c r="TQW186" s="471"/>
      <c r="TQX186" s="471"/>
      <c r="TQY186" s="471"/>
      <c r="TQZ186" s="471"/>
      <c r="TRA186" s="471"/>
      <c r="TRB186" s="471"/>
      <c r="TRC186" s="471"/>
      <c r="TRD186" s="471"/>
      <c r="TRE186" s="471"/>
      <c r="TRF186" s="471"/>
      <c r="TRG186" s="471"/>
      <c r="TRH186" s="471"/>
      <c r="TRI186" s="471"/>
      <c r="TRJ186" s="471"/>
      <c r="TRK186" s="471"/>
      <c r="TRL186" s="471"/>
      <c r="TRM186" s="471"/>
      <c r="TRN186" s="471"/>
      <c r="TRO186" s="471"/>
      <c r="TRP186" s="471"/>
      <c r="TRQ186" s="471"/>
      <c r="TRR186" s="471"/>
      <c r="TRS186" s="471"/>
      <c r="TRT186" s="471"/>
      <c r="TRU186" s="471"/>
      <c r="TRV186" s="471"/>
      <c r="TRW186" s="471"/>
      <c r="TRX186" s="471"/>
      <c r="TRY186" s="471"/>
      <c r="TRZ186" s="471"/>
      <c r="TSA186" s="471"/>
      <c r="TSB186" s="471"/>
      <c r="TSC186" s="471"/>
      <c r="TSD186" s="471"/>
      <c r="TSE186" s="471"/>
      <c r="TSF186" s="471"/>
      <c r="TSG186" s="471"/>
      <c r="TSH186" s="471"/>
      <c r="TSI186" s="471"/>
      <c r="TSJ186" s="471"/>
      <c r="TSK186" s="471"/>
      <c r="TSL186" s="471"/>
      <c r="TSM186" s="471"/>
      <c r="TSN186" s="471"/>
      <c r="TSO186" s="471"/>
      <c r="TSP186" s="471"/>
      <c r="TSQ186" s="471"/>
      <c r="TSR186" s="471"/>
      <c r="TSS186" s="471"/>
      <c r="TST186" s="471"/>
      <c r="TSU186" s="471"/>
      <c r="TSV186" s="471"/>
      <c r="TSW186" s="471"/>
      <c r="TSX186" s="471"/>
      <c r="TSY186" s="471"/>
      <c r="TSZ186" s="471"/>
      <c r="TTA186" s="471"/>
      <c r="TTB186" s="471"/>
      <c r="TTC186" s="471"/>
      <c r="TTD186" s="471"/>
      <c r="TTE186" s="471"/>
      <c r="TTF186" s="471"/>
      <c r="TTG186" s="471"/>
      <c r="TTH186" s="471"/>
      <c r="TTI186" s="471"/>
      <c r="TTJ186" s="471"/>
      <c r="TTK186" s="471"/>
      <c r="TTL186" s="471"/>
      <c r="TTM186" s="471"/>
      <c r="TTN186" s="471"/>
      <c r="TTO186" s="471"/>
      <c r="TTP186" s="471"/>
      <c r="TTQ186" s="471"/>
      <c r="TTR186" s="471"/>
      <c r="TTS186" s="471"/>
      <c r="TTT186" s="471"/>
      <c r="TTU186" s="471"/>
      <c r="TTV186" s="471"/>
      <c r="TTW186" s="471"/>
      <c r="TTX186" s="471"/>
      <c r="TTY186" s="471"/>
      <c r="TTZ186" s="471"/>
      <c r="TUA186" s="471"/>
      <c r="TUB186" s="471"/>
      <c r="TUC186" s="471"/>
      <c r="TUD186" s="471"/>
      <c r="TUE186" s="471"/>
      <c r="TUF186" s="471"/>
      <c r="TUG186" s="471"/>
      <c r="TUH186" s="471"/>
      <c r="TUI186" s="471"/>
      <c r="TUJ186" s="471"/>
      <c r="TUK186" s="471"/>
      <c r="TUL186" s="471"/>
      <c r="TUM186" s="471"/>
      <c r="TUN186" s="471"/>
      <c r="TUO186" s="471"/>
      <c r="TUP186" s="471"/>
      <c r="TUQ186" s="471"/>
      <c r="TUR186" s="471"/>
      <c r="TUS186" s="471"/>
      <c r="TUT186" s="471"/>
      <c r="TUU186" s="471"/>
      <c r="TUV186" s="471"/>
      <c r="TUW186" s="471"/>
      <c r="TUX186" s="471"/>
      <c r="TUY186" s="471"/>
      <c r="TUZ186" s="471"/>
      <c r="TVA186" s="471"/>
      <c r="TVB186" s="471"/>
      <c r="TVC186" s="471"/>
      <c r="TVD186" s="471"/>
      <c r="TVE186" s="471"/>
      <c r="TVF186" s="471"/>
      <c r="TVG186" s="471"/>
      <c r="TVH186" s="471"/>
      <c r="TVI186" s="471"/>
      <c r="TVJ186" s="471"/>
      <c r="TVK186" s="471"/>
      <c r="TVL186" s="471"/>
      <c r="TVM186" s="471"/>
      <c r="TVN186" s="471"/>
      <c r="TVO186" s="471"/>
      <c r="TVP186" s="471"/>
      <c r="TVQ186" s="471"/>
      <c r="TVR186" s="471"/>
      <c r="TVS186" s="471"/>
      <c r="TVT186" s="471"/>
      <c r="TVU186" s="471"/>
      <c r="TVV186" s="471"/>
      <c r="TVW186" s="471"/>
      <c r="TVX186" s="471"/>
      <c r="TVY186" s="471"/>
      <c r="TVZ186" s="471"/>
      <c r="TWA186" s="471"/>
      <c r="TWB186" s="471"/>
      <c r="TWC186" s="471"/>
      <c r="TWD186" s="471"/>
      <c r="TWE186" s="471"/>
      <c r="TWF186" s="471"/>
      <c r="TWG186" s="471"/>
      <c r="TWH186" s="471"/>
      <c r="TWI186" s="471"/>
      <c r="TWJ186" s="471"/>
      <c r="TWK186" s="471"/>
      <c r="TWL186" s="471"/>
      <c r="TWM186" s="471"/>
      <c r="TWN186" s="471"/>
      <c r="TWO186" s="471"/>
      <c r="TWP186" s="471"/>
      <c r="TWQ186" s="471"/>
      <c r="TWR186" s="471"/>
      <c r="TWS186" s="471"/>
      <c r="TWT186" s="471"/>
      <c r="TWU186" s="471"/>
      <c r="TWV186" s="471"/>
      <c r="TWW186" s="471"/>
      <c r="TWX186" s="471"/>
      <c r="TWY186" s="471"/>
      <c r="TWZ186" s="471"/>
      <c r="TXA186" s="471"/>
      <c r="TXB186" s="471"/>
      <c r="TXC186" s="471"/>
      <c r="TXD186" s="471"/>
      <c r="TXE186" s="471"/>
      <c r="TXF186" s="471"/>
      <c r="TXG186" s="471"/>
      <c r="TXH186" s="471"/>
      <c r="TXI186" s="471"/>
      <c r="TXJ186" s="471"/>
      <c r="TXK186" s="471"/>
      <c r="TXL186" s="471"/>
      <c r="TXM186" s="471"/>
      <c r="TXN186" s="471"/>
      <c r="TXO186" s="471"/>
      <c r="TXP186" s="471"/>
      <c r="TXQ186" s="471"/>
      <c r="TXR186" s="471"/>
      <c r="TXS186" s="471"/>
      <c r="TXT186" s="471"/>
      <c r="TXU186" s="471"/>
      <c r="TXV186" s="471"/>
      <c r="TXW186" s="471"/>
      <c r="TXX186" s="471"/>
      <c r="TXY186" s="471"/>
      <c r="TXZ186" s="471"/>
      <c r="TYA186" s="471"/>
      <c r="TYB186" s="471"/>
      <c r="TYC186" s="471"/>
      <c r="TYD186" s="471"/>
      <c r="TYE186" s="471"/>
      <c r="TYF186" s="471"/>
      <c r="TYG186" s="471"/>
      <c r="TYH186" s="471"/>
      <c r="TYI186" s="471"/>
      <c r="TYJ186" s="471"/>
      <c r="TYK186" s="471"/>
      <c r="TYL186" s="471"/>
      <c r="TYM186" s="471"/>
      <c r="TYN186" s="471"/>
      <c r="TYO186" s="471"/>
      <c r="TYP186" s="471"/>
      <c r="TYQ186" s="471"/>
      <c r="TYR186" s="471"/>
      <c r="TYS186" s="471"/>
      <c r="TYT186" s="471"/>
      <c r="TYU186" s="471"/>
      <c r="TYV186" s="471"/>
      <c r="TYW186" s="471"/>
      <c r="TYX186" s="471"/>
      <c r="TYY186" s="471"/>
      <c r="TYZ186" s="471"/>
      <c r="TZA186" s="471"/>
      <c r="TZB186" s="471"/>
      <c r="TZC186" s="471"/>
      <c r="TZD186" s="471"/>
      <c r="TZE186" s="471"/>
      <c r="TZF186" s="471"/>
      <c r="TZG186" s="471"/>
      <c r="TZH186" s="471"/>
      <c r="TZI186" s="471"/>
      <c r="TZJ186" s="471"/>
      <c r="TZK186" s="471"/>
      <c r="TZL186" s="471"/>
      <c r="TZM186" s="471"/>
      <c r="TZN186" s="471"/>
      <c r="TZO186" s="471"/>
      <c r="TZP186" s="471"/>
      <c r="TZQ186" s="471"/>
      <c r="TZR186" s="471"/>
      <c r="TZS186" s="471"/>
      <c r="TZT186" s="471"/>
      <c r="TZU186" s="471"/>
      <c r="TZV186" s="471"/>
      <c r="TZW186" s="471"/>
      <c r="TZX186" s="471"/>
      <c r="TZY186" s="471"/>
      <c r="TZZ186" s="471"/>
      <c r="UAA186" s="471"/>
      <c r="UAB186" s="471"/>
      <c r="UAC186" s="471"/>
      <c r="UAD186" s="471"/>
      <c r="UAE186" s="471"/>
      <c r="UAF186" s="471"/>
      <c r="UAG186" s="471"/>
      <c r="UAH186" s="471"/>
      <c r="UAI186" s="471"/>
      <c r="UAJ186" s="471"/>
      <c r="UAK186" s="471"/>
      <c r="UAL186" s="471"/>
      <c r="UAM186" s="471"/>
      <c r="UAN186" s="471"/>
      <c r="UAO186" s="471"/>
      <c r="UAP186" s="471"/>
      <c r="UAQ186" s="471"/>
      <c r="UAR186" s="471"/>
      <c r="UAS186" s="471"/>
      <c r="UAT186" s="471"/>
      <c r="UAU186" s="471"/>
      <c r="UAV186" s="471"/>
      <c r="UAW186" s="471"/>
      <c r="UAX186" s="471"/>
      <c r="UAY186" s="471"/>
      <c r="UAZ186" s="471"/>
      <c r="UBA186" s="471"/>
      <c r="UBB186" s="471"/>
      <c r="UBC186" s="471"/>
      <c r="UBD186" s="471"/>
      <c r="UBE186" s="471"/>
      <c r="UBF186" s="471"/>
      <c r="UBG186" s="471"/>
      <c r="UBH186" s="471"/>
      <c r="UBI186" s="471"/>
      <c r="UBJ186" s="471"/>
      <c r="UBK186" s="471"/>
      <c r="UBL186" s="471"/>
      <c r="UBM186" s="471"/>
      <c r="UBN186" s="471"/>
      <c r="UBO186" s="471"/>
      <c r="UBP186" s="471"/>
      <c r="UBQ186" s="471"/>
      <c r="UBR186" s="471"/>
      <c r="UBS186" s="471"/>
      <c r="UBT186" s="471"/>
      <c r="UBU186" s="471"/>
      <c r="UBV186" s="471"/>
      <c r="UBW186" s="471"/>
      <c r="UBX186" s="471"/>
      <c r="UBY186" s="471"/>
      <c r="UBZ186" s="471"/>
      <c r="UCA186" s="471"/>
      <c r="UCB186" s="471"/>
      <c r="UCC186" s="471"/>
      <c r="UCD186" s="471"/>
      <c r="UCE186" s="471"/>
      <c r="UCF186" s="471"/>
      <c r="UCG186" s="471"/>
      <c r="UCH186" s="471"/>
      <c r="UCI186" s="471"/>
      <c r="UCJ186" s="471"/>
      <c r="UCK186" s="471"/>
      <c r="UCL186" s="471"/>
      <c r="UCM186" s="471"/>
      <c r="UCN186" s="471"/>
      <c r="UCO186" s="471"/>
      <c r="UCP186" s="471"/>
      <c r="UCQ186" s="471"/>
      <c r="UCR186" s="471"/>
      <c r="UCS186" s="471"/>
      <c r="UCT186" s="471"/>
      <c r="UCU186" s="471"/>
      <c r="UCV186" s="471"/>
      <c r="UCW186" s="471"/>
      <c r="UCX186" s="471"/>
      <c r="UCY186" s="471"/>
      <c r="UCZ186" s="471"/>
      <c r="UDA186" s="471"/>
      <c r="UDB186" s="471"/>
      <c r="UDC186" s="471"/>
      <c r="UDD186" s="471"/>
      <c r="UDE186" s="471"/>
      <c r="UDF186" s="471"/>
      <c r="UDG186" s="471"/>
      <c r="UDH186" s="471"/>
      <c r="UDI186" s="471"/>
      <c r="UDJ186" s="471"/>
      <c r="UDK186" s="471"/>
      <c r="UDL186" s="471"/>
      <c r="UDM186" s="471"/>
      <c r="UDN186" s="471"/>
      <c r="UDO186" s="471"/>
      <c r="UDP186" s="471"/>
      <c r="UDQ186" s="471"/>
      <c r="UDR186" s="471"/>
      <c r="UDS186" s="471"/>
      <c r="UDT186" s="471"/>
      <c r="UDU186" s="471"/>
      <c r="UDV186" s="471"/>
      <c r="UDW186" s="471"/>
      <c r="UDX186" s="471"/>
      <c r="UDY186" s="471"/>
      <c r="UDZ186" s="471"/>
      <c r="UEA186" s="471"/>
      <c r="UEB186" s="471"/>
      <c r="UEC186" s="471"/>
      <c r="UED186" s="471"/>
      <c r="UEE186" s="471"/>
      <c r="UEF186" s="471"/>
      <c r="UEG186" s="471"/>
      <c r="UEH186" s="471"/>
      <c r="UEI186" s="471"/>
      <c r="UEJ186" s="471"/>
      <c r="UEK186" s="471"/>
      <c r="UEL186" s="471"/>
      <c r="UEM186" s="471"/>
      <c r="UEN186" s="471"/>
      <c r="UEO186" s="471"/>
      <c r="UEP186" s="471"/>
      <c r="UEQ186" s="471"/>
      <c r="UER186" s="471"/>
      <c r="UES186" s="471"/>
      <c r="UET186" s="471"/>
      <c r="UEU186" s="471"/>
      <c r="UEV186" s="471"/>
      <c r="UEW186" s="471"/>
      <c r="UEX186" s="471"/>
      <c r="UEY186" s="471"/>
      <c r="UEZ186" s="471"/>
      <c r="UFA186" s="471"/>
      <c r="UFB186" s="471"/>
      <c r="UFC186" s="471"/>
      <c r="UFD186" s="471"/>
      <c r="UFE186" s="471"/>
      <c r="UFF186" s="471"/>
      <c r="UFG186" s="471"/>
      <c r="UFH186" s="471"/>
      <c r="UFI186" s="471"/>
      <c r="UFJ186" s="471"/>
      <c r="UFK186" s="471"/>
      <c r="UFL186" s="471"/>
      <c r="UFM186" s="471"/>
      <c r="UFN186" s="471"/>
      <c r="UFO186" s="471"/>
      <c r="UFP186" s="471"/>
      <c r="UFQ186" s="471"/>
      <c r="UFR186" s="471"/>
      <c r="UFS186" s="471"/>
      <c r="UFT186" s="471"/>
      <c r="UFU186" s="471"/>
      <c r="UFV186" s="471"/>
      <c r="UFW186" s="471"/>
      <c r="UFX186" s="471"/>
      <c r="UFY186" s="471"/>
      <c r="UFZ186" s="471"/>
      <c r="UGA186" s="471"/>
      <c r="UGB186" s="471"/>
      <c r="UGC186" s="471"/>
      <c r="UGD186" s="471"/>
      <c r="UGE186" s="471"/>
      <c r="UGF186" s="471"/>
      <c r="UGG186" s="471"/>
      <c r="UGH186" s="471"/>
      <c r="UGI186" s="471"/>
      <c r="UGJ186" s="471"/>
      <c r="UGK186" s="471"/>
      <c r="UGL186" s="471"/>
      <c r="UGM186" s="471"/>
      <c r="UGN186" s="471"/>
      <c r="UGO186" s="471"/>
      <c r="UGP186" s="471"/>
      <c r="UGQ186" s="471"/>
      <c r="UGR186" s="471"/>
      <c r="UGS186" s="471"/>
      <c r="UGT186" s="471"/>
      <c r="UGU186" s="471"/>
      <c r="UGV186" s="471"/>
      <c r="UGW186" s="471"/>
      <c r="UGX186" s="471"/>
      <c r="UGY186" s="471"/>
      <c r="UGZ186" s="471"/>
      <c r="UHA186" s="471"/>
      <c r="UHB186" s="471"/>
      <c r="UHC186" s="471"/>
      <c r="UHD186" s="471"/>
      <c r="UHE186" s="471"/>
      <c r="UHF186" s="471"/>
      <c r="UHG186" s="471"/>
      <c r="UHH186" s="471"/>
      <c r="UHI186" s="471"/>
      <c r="UHJ186" s="471"/>
      <c r="UHK186" s="471"/>
      <c r="UHL186" s="471"/>
      <c r="UHM186" s="471"/>
      <c r="UHN186" s="471"/>
      <c r="UHO186" s="471"/>
      <c r="UHP186" s="471"/>
      <c r="UHQ186" s="471"/>
      <c r="UHR186" s="471"/>
      <c r="UHS186" s="471"/>
      <c r="UHT186" s="471"/>
      <c r="UHU186" s="471"/>
      <c r="UHV186" s="471"/>
      <c r="UHW186" s="471"/>
      <c r="UHX186" s="471"/>
      <c r="UHY186" s="471"/>
      <c r="UHZ186" s="471"/>
      <c r="UIA186" s="471"/>
      <c r="UIB186" s="471"/>
      <c r="UIC186" s="471"/>
      <c r="UID186" s="471"/>
      <c r="UIE186" s="471"/>
      <c r="UIF186" s="471"/>
      <c r="UIG186" s="471"/>
      <c r="UIH186" s="471"/>
      <c r="UII186" s="471"/>
      <c r="UIJ186" s="471"/>
      <c r="UIK186" s="471"/>
      <c r="UIL186" s="471"/>
      <c r="UIM186" s="471"/>
      <c r="UIN186" s="471"/>
      <c r="UIO186" s="471"/>
      <c r="UIP186" s="471"/>
      <c r="UIQ186" s="471"/>
      <c r="UIR186" s="471"/>
      <c r="UIS186" s="471"/>
      <c r="UIT186" s="471"/>
      <c r="UIU186" s="471"/>
      <c r="UIV186" s="471"/>
      <c r="UIW186" s="471"/>
      <c r="UIX186" s="471"/>
      <c r="UIY186" s="471"/>
      <c r="UIZ186" s="471"/>
      <c r="UJA186" s="471"/>
      <c r="UJB186" s="471"/>
      <c r="UJC186" s="471"/>
      <c r="UJD186" s="471"/>
      <c r="UJE186" s="471"/>
      <c r="UJF186" s="471"/>
      <c r="UJG186" s="471"/>
      <c r="UJH186" s="471"/>
      <c r="UJI186" s="471"/>
      <c r="UJJ186" s="471"/>
      <c r="UJK186" s="471"/>
      <c r="UJL186" s="471"/>
      <c r="UJM186" s="471"/>
      <c r="UJN186" s="471"/>
      <c r="UJO186" s="471"/>
      <c r="UJP186" s="471"/>
      <c r="UJQ186" s="471"/>
      <c r="UJR186" s="471"/>
      <c r="UJS186" s="471"/>
      <c r="UJT186" s="471"/>
      <c r="UJU186" s="471"/>
      <c r="UJV186" s="471"/>
      <c r="UJW186" s="471"/>
      <c r="UJX186" s="471"/>
      <c r="UJY186" s="471"/>
      <c r="UJZ186" s="471"/>
      <c r="UKA186" s="471"/>
      <c r="UKB186" s="471"/>
      <c r="UKC186" s="471"/>
      <c r="UKD186" s="471"/>
      <c r="UKE186" s="471"/>
      <c r="UKF186" s="471"/>
      <c r="UKG186" s="471"/>
      <c r="UKH186" s="471"/>
      <c r="UKI186" s="471"/>
      <c r="UKJ186" s="471"/>
      <c r="UKK186" s="471"/>
      <c r="UKL186" s="471"/>
      <c r="UKM186" s="471"/>
      <c r="UKN186" s="471"/>
      <c r="UKO186" s="471"/>
      <c r="UKP186" s="471"/>
      <c r="UKQ186" s="471"/>
      <c r="UKR186" s="471"/>
      <c r="UKS186" s="471"/>
      <c r="UKT186" s="471"/>
      <c r="UKU186" s="471"/>
      <c r="UKV186" s="471"/>
      <c r="UKW186" s="471"/>
      <c r="UKX186" s="471"/>
      <c r="UKY186" s="471"/>
      <c r="UKZ186" s="471"/>
      <c r="ULA186" s="471"/>
      <c r="ULB186" s="471"/>
      <c r="ULC186" s="471"/>
      <c r="ULD186" s="471"/>
      <c r="ULE186" s="471"/>
      <c r="ULF186" s="471"/>
      <c r="ULG186" s="471"/>
      <c r="ULH186" s="471"/>
      <c r="ULI186" s="471"/>
      <c r="ULJ186" s="471"/>
      <c r="ULK186" s="471"/>
      <c r="ULL186" s="471"/>
      <c r="ULM186" s="471"/>
      <c r="ULN186" s="471"/>
      <c r="ULO186" s="471"/>
      <c r="ULP186" s="471"/>
      <c r="ULQ186" s="471"/>
      <c r="ULR186" s="471"/>
      <c r="ULS186" s="471"/>
      <c r="ULT186" s="471"/>
      <c r="ULU186" s="471"/>
      <c r="ULV186" s="471"/>
      <c r="ULW186" s="471"/>
      <c r="ULX186" s="471"/>
      <c r="ULY186" s="471"/>
      <c r="ULZ186" s="471"/>
      <c r="UMA186" s="471"/>
      <c r="UMB186" s="471"/>
      <c r="UMC186" s="471"/>
      <c r="UMD186" s="471"/>
      <c r="UME186" s="471"/>
      <c r="UMF186" s="471"/>
      <c r="UMG186" s="471"/>
      <c r="UMH186" s="471"/>
      <c r="UMI186" s="471"/>
      <c r="UMJ186" s="471"/>
      <c r="UMK186" s="471"/>
      <c r="UML186" s="471"/>
      <c r="UMM186" s="471"/>
      <c r="UMN186" s="471"/>
      <c r="UMO186" s="471"/>
      <c r="UMP186" s="471"/>
      <c r="UMQ186" s="471"/>
      <c r="UMR186" s="471"/>
      <c r="UMS186" s="471"/>
      <c r="UMT186" s="471"/>
      <c r="UMU186" s="471"/>
      <c r="UMV186" s="471"/>
      <c r="UMW186" s="471"/>
      <c r="UMX186" s="471"/>
      <c r="UMY186" s="471"/>
      <c r="UMZ186" s="471"/>
      <c r="UNA186" s="471"/>
      <c r="UNB186" s="471"/>
      <c r="UNC186" s="471"/>
      <c r="UND186" s="471"/>
      <c r="UNE186" s="471"/>
      <c r="UNF186" s="471"/>
      <c r="UNG186" s="471"/>
      <c r="UNH186" s="471"/>
      <c r="UNI186" s="471"/>
      <c r="UNJ186" s="471"/>
      <c r="UNK186" s="471"/>
      <c r="UNL186" s="471"/>
      <c r="UNM186" s="471"/>
      <c r="UNN186" s="471"/>
      <c r="UNO186" s="471"/>
      <c r="UNP186" s="471"/>
      <c r="UNQ186" s="471"/>
      <c r="UNR186" s="471"/>
      <c r="UNS186" s="471"/>
      <c r="UNT186" s="471"/>
      <c r="UNU186" s="471"/>
      <c r="UNV186" s="471"/>
      <c r="UNW186" s="471"/>
      <c r="UNX186" s="471"/>
      <c r="UNY186" s="471"/>
      <c r="UNZ186" s="471"/>
      <c r="UOA186" s="471"/>
      <c r="UOB186" s="471"/>
      <c r="UOC186" s="471"/>
      <c r="UOD186" s="471"/>
      <c r="UOE186" s="471"/>
      <c r="UOF186" s="471"/>
      <c r="UOG186" s="471"/>
      <c r="UOH186" s="471"/>
      <c r="UOI186" s="471"/>
      <c r="UOJ186" s="471"/>
      <c r="UOK186" s="471"/>
      <c r="UOL186" s="471"/>
      <c r="UOM186" s="471"/>
      <c r="UON186" s="471"/>
      <c r="UOO186" s="471"/>
      <c r="UOP186" s="471"/>
      <c r="UOQ186" s="471"/>
      <c r="UOR186" s="471"/>
      <c r="UOS186" s="471"/>
      <c r="UOT186" s="471"/>
      <c r="UOU186" s="471"/>
      <c r="UOV186" s="471"/>
      <c r="UOW186" s="471"/>
      <c r="UOX186" s="471"/>
      <c r="UOY186" s="471"/>
      <c r="UOZ186" s="471"/>
      <c r="UPA186" s="471"/>
      <c r="UPB186" s="471"/>
      <c r="UPC186" s="471"/>
      <c r="UPD186" s="471"/>
      <c r="UPE186" s="471"/>
      <c r="UPF186" s="471"/>
      <c r="UPG186" s="471"/>
      <c r="UPH186" s="471"/>
      <c r="UPI186" s="471"/>
      <c r="UPJ186" s="471"/>
      <c r="UPK186" s="471"/>
      <c r="UPL186" s="471"/>
      <c r="UPM186" s="471"/>
      <c r="UPN186" s="471"/>
      <c r="UPO186" s="471"/>
      <c r="UPP186" s="471"/>
      <c r="UPQ186" s="471"/>
      <c r="UPR186" s="471"/>
      <c r="UPS186" s="471"/>
      <c r="UPT186" s="471"/>
      <c r="UPU186" s="471"/>
      <c r="UPV186" s="471"/>
      <c r="UPW186" s="471"/>
      <c r="UPX186" s="471"/>
      <c r="UPY186" s="471"/>
      <c r="UPZ186" s="471"/>
      <c r="UQA186" s="471"/>
      <c r="UQB186" s="471"/>
      <c r="UQC186" s="471"/>
      <c r="UQD186" s="471"/>
      <c r="UQE186" s="471"/>
      <c r="UQF186" s="471"/>
      <c r="UQG186" s="471"/>
      <c r="UQH186" s="471"/>
      <c r="UQI186" s="471"/>
      <c r="UQJ186" s="471"/>
      <c r="UQK186" s="471"/>
      <c r="UQL186" s="471"/>
      <c r="UQM186" s="471"/>
      <c r="UQN186" s="471"/>
      <c r="UQO186" s="471"/>
      <c r="UQP186" s="471"/>
      <c r="UQQ186" s="471"/>
      <c r="UQR186" s="471"/>
      <c r="UQS186" s="471"/>
      <c r="UQT186" s="471"/>
      <c r="UQU186" s="471"/>
      <c r="UQV186" s="471"/>
      <c r="UQW186" s="471"/>
      <c r="UQX186" s="471"/>
      <c r="UQY186" s="471"/>
      <c r="UQZ186" s="471"/>
      <c r="URA186" s="471"/>
      <c r="URB186" s="471"/>
      <c r="URC186" s="471"/>
      <c r="URD186" s="471"/>
      <c r="URE186" s="471"/>
      <c r="URF186" s="471"/>
      <c r="URG186" s="471"/>
      <c r="URH186" s="471"/>
      <c r="URI186" s="471"/>
      <c r="URJ186" s="471"/>
      <c r="URK186" s="471"/>
      <c r="URL186" s="471"/>
      <c r="URM186" s="471"/>
      <c r="URN186" s="471"/>
      <c r="URO186" s="471"/>
      <c r="URP186" s="471"/>
      <c r="URQ186" s="471"/>
      <c r="URR186" s="471"/>
      <c r="URS186" s="471"/>
      <c r="URT186" s="471"/>
      <c r="URU186" s="471"/>
      <c r="URV186" s="471"/>
      <c r="URW186" s="471"/>
      <c r="URX186" s="471"/>
      <c r="URY186" s="471"/>
      <c r="URZ186" s="471"/>
      <c r="USA186" s="471"/>
      <c r="USB186" s="471"/>
      <c r="USC186" s="471"/>
      <c r="USD186" s="471"/>
      <c r="USE186" s="471"/>
      <c r="USF186" s="471"/>
      <c r="USG186" s="471"/>
      <c r="USH186" s="471"/>
      <c r="USI186" s="471"/>
      <c r="USJ186" s="471"/>
      <c r="USK186" s="471"/>
      <c r="USL186" s="471"/>
      <c r="USM186" s="471"/>
      <c r="USN186" s="471"/>
      <c r="USO186" s="471"/>
      <c r="USP186" s="471"/>
      <c r="USQ186" s="471"/>
      <c r="USR186" s="471"/>
      <c r="USS186" s="471"/>
      <c r="UST186" s="471"/>
      <c r="USU186" s="471"/>
      <c r="USV186" s="471"/>
      <c r="USW186" s="471"/>
      <c r="USX186" s="471"/>
      <c r="USY186" s="471"/>
      <c r="USZ186" s="471"/>
      <c r="UTA186" s="471"/>
      <c r="UTB186" s="471"/>
      <c r="UTC186" s="471"/>
      <c r="UTD186" s="471"/>
      <c r="UTE186" s="471"/>
      <c r="UTF186" s="471"/>
      <c r="UTG186" s="471"/>
      <c r="UTH186" s="471"/>
      <c r="UTI186" s="471"/>
      <c r="UTJ186" s="471"/>
      <c r="UTK186" s="471"/>
      <c r="UTL186" s="471"/>
      <c r="UTM186" s="471"/>
      <c r="UTN186" s="471"/>
      <c r="UTO186" s="471"/>
      <c r="UTP186" s="471"/>
      <c r="UTQ186" s="471"/>
      <c r="UTR186" s="471"/>
      <c r="UTS186" s="471"/>
      <c r="UTT186" s="471"/>
      <c r="UTU186" s="471"/>
      <c r="UTV186" s="471"/>
      <c r="UTW186" s="471"/>
      <c r="UTX186" s="471"/>
      <c r="UTY186" s="471"/>
      <c r="UTZ186" s="471"/>
      <c r="UUA186" s="471"/>
      <c r="UUB186" s="471"/>
      <c r="UUC186" s="471"/>
      <c r="UUD186" s="471"/>
      <c r="UUE186" s="471"/>
      <c r="UUF186" s="471"/>
      <c r="UUG186" s="471"/>
      <c r="UUH186" s="471"/>
      <c r="UUI186" s="471"/>
      <c r="UUJ186" s="471"/>
      <c r="UUK186" s="471"/>
      <c r="UUL186" s="471"/>
      <c r="UUM186" s="471"/>
      <c r="UUN186" s="471"/>
      <c r="UUO186" s="471"/>
      <c r="UUP186" s="471"/>
      <c r="UUQ186" s="471"/>
      <c r="UUR186" s="471"/>
      <c r="UUS186" s="471"/>
      <c r="UUT186" s="471"/>
      <c r="UUU186" s="471"/>
      <c r="UUV186" s="471"/>
      <c r="UUW186" s="471"/>
      <c r="UUX186" s="471"/>
      <c r="UUY186" s="471"/>
      <c r="UUZ186" s="471"/>
      <c r="UVA186" s="471"/>
      <c r="UVB186" s="471"/>
      <c r="UVC186" s="471"/>
      <c r="UVD186" s="471"/>
      <c r="UVE186" s="471"/>
      <c r="UVF186" s="471"/>
      <c r="UVG186" s="471"/>
      <c r="UVH186" s="471"/>
      <c r="UVI186" s="471"/>
      <c r="UVJ186" s="471"/>
      <c r="UVK186" s="471"/>
      <c r="UVL186" s="471"/>
      <c r="UVM186" s="471"/>
      <c r="UVN186" s="471"/>
      <c r="UVO186" s="471"/>
      <c r="UVP186" s="471"/>
      <c r="UVQ186" s="471"/>
      <c r="UVR186" s="471"/>
      <c r="UVS186" s="471"/>
      <c r="UVT186" s="471"/>
      <c r="UVU186" s="471"/>
      <c r="UVV186" s="471"/>
      <c r="UVW186" s="471"/>
      <c r="UVX186" s="471"/>
      <c r="UVY186" s="471"/>
      <c r="UVZ186" s="471"/>
      <c r="UWA186" s="471"/>
      <c r="UWB186" s="471"/>
      <c r="UWC186" s="471"/>
      <c r="UWD186" s="471"/>
      <c r="UWE186" s="471"/>
      <c r="UWF186" s="471"/>
      <c r="UWG186" s="471"/>
      <c r="UWH186" s="471"/>
      <c r="UWI186" s="471"/>
      <c r="UWJ186" s="471"/>
      <c r="UWK186" s="471"/>
      <c r="UWL186" s="471"/>
      <c r="UWM186" s="471"/>
      <c r="UWN186" s="471"/>
      <c r="UWO186" s="471"/>
      <c r="UWP186" s="471"/>
      <c r="UWQ186" s="471"/>
      <c r="UWR186" s="471"/>
      <c r="UWS186" s="471"/>
      <c r="UWT186" s="471"/>
      <c r="UWU186" s="471"/>
      <c r="UWV186" s="471"/>
      <c r="UWW186" s="471"/>
      <c r="UWX186" s="471"/>
      <c r="UWY186" s="471"/>
      <c r="UWZ186" s="471"/>
      <c r="UXA186" s="471"/>
      <c r="UXB186" s="471"/>
      <c r="UXC186" s="471"/>
      <c r="UXD186" s="471"/>
      <c r="UXE186" s="471"/>
      <c r="UXF186" s="471"/>
      <c r="UXG186" s="471"/>
      <c r="UXH186" s="471"/>
      <c r="UXI186" s="471"/>
      <c r="UXJ186" s="471"/>
      <c r="UXK186" s="471"/>
      <c r="UXL186" s="471"/>
      <c r="UXM186" s="471"/>
      <c r="UXN186" s="471"/>
      <c r="UXO186" s="471"/>
      <c r="UXP186" s="471"/>
      <c r="UXQ186" s="471"/>
      <c r="UXR186" s="471"/>
      <c r="UXS186" s="471"/>
      <c r="UXT186" s="471"/>
      <c r="UXU186" s="471"/>
      <c r="UXV186" s="471"/>
      <c r="UXW186" s="471"/>
      <c r="UXX186" s="471"/>
      <c r="UXY186" s="471"/>
      <c r="UXZ186" s="471"/>
      <c r="UYA186" s="471"/>
      <c r="UYB186" s="471"/>
      <c r="UYC186" s="471"/>
      <c r="UYD186" s="471"/>
      <c r="UYE186" s="471"/>
      <c r="UYF186" s="471"/>
      <c r="UYG186" s="471"/>
      <c r="UYH186" s="471"/>
      <c r="UYI186" s="471"/>
      <c r="UYJ186" s="471"/>
      <c r="UYK186" s="471"/>
      <c r="UYL186" s="471"/>
      <c r="UYM186" s="471"/>
      <c r="UYN186" s="471"/>
      <c r="UYO186" s="471"/>
      <c r="UYP186" s="471"/>
      <c r="UYQ186" s="471"/>
      <c r="UYR186" s="471"/>
      <c r="UYS186" s="471"/>
      <c r="UYT186" s="471"/>
      <c r="UYU186" s="471"/>
      <c r="UYV186" s="471"/>
      <c r="UYW186" s="471"/>
      <c r="UYX186" s="471"/>
      <c r="UYY186" s="471"/>
      <c r="UYZ186" s="471"/>
      <c r="UZA186" s="471"/>
      <c r="UZB186" s="471"/>
      <c r="UZC186" s="471"/>
      <c r="UZD186" s="471"/>
      <c r="UZE186" s="471"/>
      <c r="UZF186" s="471"/>
      <c r="UZG186" s="471"/>
      <c r="UZH186" s="471"/>
      <c r="UZI186" s="471"/>
      <c r="UZJ186" s="471"/>
      <c r="UZK186" s="471"/>
      <c r="UZL186" s="471"/>
      <c r="UZM186" s="471"/>
      <c r="UZN186" s="471"/>
      <c r="UZO186" s="471"/>
      <c r="UZP186" s="471"/>
      <c r="UZQ186" s="471"/>
      <c r="UZR186" s="471"/>
      <c r="UZS186" s="471"/>
      <c r="UZT186" s="471"/>
      <c r="UZU186" s="471"/>
      <c r="UZV186" s="471"/>
      <c r="UZW186" s="471"/>
      <c r="UZX186" s="471"/>
      <c r="UZY186" s="471"/>
      <c r="UZZ186" s="471"/>
      <c r="VAA186" s="471"/>
      <c r="VAB186" s="471"/>
      <c r="VAC186" s="471"/>
      <c r="VAD186" s="471"/>
      <c r="VAE186" s="471"/>
      <c r="VAF186" s="471"/>
      <c r="VAG186" s="471"/>
      <c r="VAH186" s="471"/>
      <c r="VAI186" s="471"/>
      <c r="VAJ186" s="471"/>
      <c r="VAK186" s="471"/>
      <c r="VAL186" s="471"/>
      <c r="VAM186" s="471"/>
      <c r="VAN186" s="471"/>
      <c r="VAO186" s="471"/>
      <c r="VAP186" s="471"/>
      <c r="VAQ186" s="471"/>
      <c r="VAR186" s="471"/>
      <c r="VAS186" s="471"/>
      <c r="VAT186" s="471"/>
      <c r="VAU186" s="471"/>
      <c r="VAV186" s="471"/>
      <c r="VAW186" s="471"/>
      <c r="VAX186" s="471"/>
      <c r="VAY186" s="471"/>
      <c r="VAZ186" s="471"/>
      <c r="VBA186" s="471"/>
      <c r="VBB186" s="471"/>
      <c r="VBC186" s="471"/>
      <c r="VBD186" s="471"/>
      <c r="VBE186" s="471"/>
      <c r="VBF186" s="471"/>
      <c r="VBG186" s="471"/>
      <c r="VBH186" s="471"/>
      <c r="VBI186" s="471"/>
      <c r="VBJ186" s="471"/>
      <c r="VBK186" s="471"/>
      <c r="VBL186" s="471"/>
      <c r="VBM186" s="471"/>
      <c r="VBN186" s="471"/>
      <c r="VBO186" s="471"/>
      <c r="VBP186" s="471"/>
      <c r="VBQ186" s="471"/>
      <c r="VBR186" s="471"/>
      <c r="VBS186" s="471"/>
      <c r="VBT186" s="471"/>
      <c r="VBU186" s="471"/>
      <c r="VBV186" s="471"/>
      <c r="VBW186" s="471"/>
      <c r="VBX186" s="471"/>
      <c r="VBY186" s="471"/>
      <c r="VBZ186" s="471"/>
      <c r="VCA186" s="471"/>
      <c r="VCB186" s="471"/>
      <c r="VCC186" s="471"/>
      <c r="VCD186" s="471"/>
      <c r="VCE186" s="471"/>
      <c r="VCF186" s="471"/>
      <c r="VCG186" s="471"/>
      <c r="VCH186" s="471"/>
      <c r="VCI186" s="471"/>
      <c r="VCJ186" s="471"/>
      <c r="VCK186" s="471"/>
      <c r="VCL186" s="471"/>
      <c r="VCM186" s="471"/>
      <c r="VCN186" s="471"/>
      <c r="VCO186" s="471"/>
      <c r="VCP186" s="471"/>
      <c r="VCQ186" s="471"/>
      <c r="VCR186" s="471"/>
      <c r="VCS186" s="471"/>
      <c r="VCT186" s="471"/>
      <c r="VCU186" s="471"/>
      <c r="VCV186" s="471"/>
      <c r="VCW186" s="471"/>
      <c r="VCX186" s="471"/>
      <c r="VCY186" s="471"/>
      <c r="VCZ186" s="471"/>
      <c r="VDA186" s="471"/>
      <c r="VDB186" s="471"/>
      <c r="VDC186" s="471"/>
      <c r="VDD186" s="471"/>
      <c r="VDE186" s="471"/>
      <c r="VDF186" s="471"/>
      <c r="VDG186" s="471"/>
      <c r="VDH186" s="471"/>
      <c r="VDI186" s="471"/>
      <c r="VDJ186" s="471"/>
      <c r="VDK186" s="471"/>
      <c r="VDL186" s="471"/>
      <c r="VDM186" s="471"/>
      <c r="VDN186" s="471"/>
      <c r="VDO186" s="471"/>
      <c r="VDP186" s="471"/>
      <c r="VDQ186" s="471"/>
      <c r="VDR186" s="471"/>
      <c r="VDS186" s="471"/>
      <c r="VDT186" s="471"/>
      <c r="VDU186" s="471"/>
      <c r="VDV186" s="471"/>
      <c r="VDW186" s="471"/>
      <c r="VDX186" s="471"/>
      <c r="VDY186" s="471"/>
      <c r="VDZ186" s="471"/>
      <c r="VEA186" s="471"/>
      <c r="VEB186" s="471"/>
      <c r="VEC186" s="471"/>
      <c r="VED186" s="471"/>
      <c r="VEE186" s="471"/>
      <c r="VEF186" s="471"/>
      <c r="VEG186" s="471"/>
      <c r="VEH186" s="471"/>
      <c r="VEI186" s="471"/>
      <c r="VEJ186" s="471"/>
      <c r="VEK186" s="471"/>
      <c r="VEL186" s="471"/>
      <c r="VEM186" s="471"/>
      <c r="VEN186" s="471"/>
      <c r="VEO186" s="471"/>
      <c r="VEP186" s="471"/>
      <c r="VEQ186" s="471"/>
      <c r="VER186" s="471"/>
      <c r="VES186" s="471"/>
      <c r="VET186" s="471"/>
      <c r="VEU186" s="471"/>
      <c r="VEV186" s="471"/>
      <c r="VEW186" s="471"/>
      <c r="VEX186" s="471"/>
      <c r="VEY186" s="471"/>
      <c r="VEZ186" s="471"/>
      <c r="VFA186" s="471"/>
      <c r="VFB186" s="471"/>
      <c r="VFC186" s="471"/>
      <c r="VFD186" s="471"/>
      <c r="VFE186" s="471"/>
      <c r="VFF186" s="471"/>
      <c r="VFG186" s="471"/>
      <c r="VFH186" s="471"/>
      <c r="VFI186" s="471"/>
      <c r="VFJ186" s="471"/>
      <c r="VFK186" s="471"/>
      <c r="VFL186" s="471"/>
      <c r="VFM186" s="471"/>
      <c r="VFN186" s="471"/>
      <c r="VFO186" s="471"/>
      <c r="VFP186" s="471"/>
      <c r="VFQ186" s="471"/>
      <c r="VFR186" s="471"/>
      <c r="VFS186" s="471"/>
      <c r="VFT186" s="471"/>
      <c r="VFU186" s="471"/>
      <c r="VFV186" s="471"/>
      <c r="VFW186" s="471"/>
      <c r="VFX186" s="471"/>
      <c r="VFY186" s="471"/>
      <c r="VFZ186" s="471"/>
      <c r="VGA186" s="471"/>
      <c r="VGB186" s="471"/>
      <c r="VGC186" s="471"/>
      <c r="VGD186" s="471"/>
      <c r="VGE186" s="471"/>
      <c r="VGF186" s="471"/>
      <c r="VGG186" s="471"/>
      <c r="VGH186" s="471"/>
      <c r="VGI186" s="471"/>
      <c r="VGJ186" s="471"/>
      <c r="VGK186" s="471"/>
      <c r="VGL186" s="471"/>
      <c r="VGM186" s="471"/>
      <c r="VGN186" s="471"/>
      <c r="VGO186" s="471"/>
      <c r="VGP186" s="471"/>
      <c r="VGQ186" s="471"/>
      <c r="VGR186" s="471"/>
      <c r="VGS186" s="471"/>
      <c r="VGT186" s="471"/>
      <c r="VGU186" s="471"/>
      <c r="VGV186" s="471"/>
      <c r="VGW186" s="471"/>
      <c r="VGX186" s="471"/>
      <c r="VGY186" s="471"/>
      <c r="VGZ186" s="471"/>
      <c r="VHA186" s="471"/>
      <c r="VHB186" s="471"/>
      <c r="VHC186" s="471"/>
      <c r="VHD186" s="471"/>
      <c r="VHE186" s="471"/>
      <c r="VHF186" s="471"/>
      <c r="VHG186" s="471"/>
      <c r="VHH186" s="471"/>
      <c r="VHI186" s="471"/>
      <c r="VHJ186" s="471"/>
      <c r="VHK186" s="471"/>
      <c r="VHL186" s="471"/>
      <c r="VHM186" s="471"/>
      <c r="VHN186" s="471"/>
      <c r="VHO186" s="471"/>
      <c r="VHP186" s="471"/>
      <c r="VHQ186" s="471"/>
      <c r="VHR186" s="471"/>
      <c r="VHS186" s="471"/>
      <c r="VHT186" s="471"/>
      <c r="VHU186" s="471"/>
      <c r="VHV186" s="471"/>
      <c r="VHW186" s="471"/>
      <c r="VHX186" s="471"/>
      <c r="VHY186" s="471"/>
      <c r="VHZ186" s="471"/>
      <c r="VIA186" s="471"/>
      <c r="VIB186" s="471"/>
      <c r="VIC186" s="471"/>
      <c r="VID186" s="471"/>
      <c r="VIE186" s="471"/>
      <c r="VIF186" s="471"/>
      <c r="VIG186" s="471"/>
      <c r="VIH186" s="471"/>
      <c r="VII186" s="471"/>
      <c r="VIJ186" s="471"/>
      <c r="VIK186" s="471"/>
      <c r="VIL186" s="471"/>
      <c r="VIM186" s="471"/>
      <c r="VIN186" s="471"/>
      <c r="VIO186" s="471"/>
      <c r="VIP186" s="471"/>
      <c r="VIQ186" s="471"/>
      <c r="VIR186" s="471"/>
      <c r="VIS186" s="471"/>
      <c r="VIT186" s="471"/>
      <c r="VIU186" s="471"/>
      <c r="VIV186" s="471"/>
      <c r="VIW186" s="471"/>
      <c r="VIX186" s="471"/>
      <c r="VIY186" s="471"/>
      <c r="VIZ186" s="471"/>
      <c r="VJA186" s="471"/>
      <c r="VJB186" s="471"/>
      <c r="VJC186" s="471"/>
      <c r="VJD186" s="471"/>
      <c r="VJE186" s="471"/>
      <c r="VJF186" s="471"/>
      <c r="VJG186" s="471"/>
      <c r="VJH186" s="471"/>
      <c r="VJI186" s="471"/>
      <c r="VJJ186" s="471"/>
      <c r="VJK186" s="471"/>
      <c r="VJL186" s="471"/>
      <c r="VJM186" s="471"/>
      <c r="VJN186" s="471"/>
      <c r="VJO186" s="471"/>
      <c r="VJP186" s="471"/>
      <c r="VJQ186" s="471"/>
      <c r="VJR186" s="471"/>
      <c r="VJS186" s="471"/>
      <c r="VJT186" s="471"/>
      <c r="VJU186" s="471"/>
      <c r="VJV186" s="471"/>
      <c r="VJW186" s="471"/>
      <c r="VJX186" s="471"/>
      <c r="VJY186" s="471"/>
      <c r="VJZ186" s="471"/>
      <c r="VKA186" s="471"/>
      <c r="VKB186" s="471"/>
      <c r="VKC186" s="471"/>
      <c r="VKD186" s="471"/>
      <c r="VKE186" s="471"/>
      <c r="VKF186" s="471"/>
      <c r="VKG186" s="471"/>
      <c r="VKH186" s="471"/>
      <c r="VKI186" s="471"/>
      <c r="VKJ186" s="471"/>
      <c r="VKK186" s="471"/>
      <c r="VKL186" s="471"/>
      <c r="VKM186" s="471"/>
      <c r="VKN186" s="471"/>
      <c r="VKO186" s="471"/>
      <c r="VKP186" s="471"/>
      <c r="VKQ186" s="471"/>
      <c r="VKR186" s="471"/>
      <c r="VKS186" s="471"/>
      <c r="VKT186" s="471"/>
      <c r="VKU186" s="471"/>
      <c r="VKV186" s="471"/>
      <c r="VKW186" s="471"/>
      <c r="VKX186" s="471"/>
      <c r="VKY186" s="471"/>
      <c r="VKZ186" s="471"/>
      <c r="VLA186" s="471"/>
      <c r="VLB186" s="471"/>
      <c r="VLC186" s="471"/>
      <c r="VLD186" s="471"/>
      <c r="VLE186" s="471"/>
      <c r="VLF186" s="471"/>
      <c r="VLG186" s="471"/>
      <c r="VLH186" s="471"/>
      <c r="VLI186" s="471"/>
      <c r="VLJ186" s="471"/>
      <c r="VLK186" s="471"/>
      <c r="VLL186" s="471"/>
      <c r="VLM186" s="471"/>
      <c r="VLN186" s="471"/>
      <c r="VLO186" s="471"/>
      <c r="VLP186" s="471"/>
      <c r="VLQ186" s="471"/>
      <c r="VLR186" s="471"/>
      <c r="VLS186" s="471"/>
      <c r="VLT186" s="471"/>
      <c r="VLU186" s="471"/>
      <c r="VLV186" s="471"/>
      <c r="VLW186" s="471"/>
      <c r="VLX186" s="471"/>
      <c r="VLY186" s="471"/>
      <c r="VLZ186" s="471"/>
      <c r="VMA186" s="471"/>
      <c r="VMB186" s="471"/>
      <c r="VMC186" s="471"/>
      <c r="VMD186" s="471"/>
      <c r="VME186" s="471"/>
      <c r="VMF186" s="471"/>
      <c r="VMG186" s="471"/>
      <c r="VMH186" s="471"/>
      <c r="VMI186" s="471"/>
      <c r="VMJ186" s="471"/>
      <c r="VMK186" s="471"/>
      <c r="VML186" s="471"/>
      <c r="VMM186" s="471"/>
      <c r="VMN186" s="471"/>
      <c r="VMO186" s="471"/>
      <c r="VMP186" s="471"/>
      <c r="VMQ186" s="471"/>
      <c r="VMR186" s="471"/>
      <c r="VMS186" s="471"/>
      <c r="VMT186" s="471"/>
      <c r="VMU186" s="471"/>
      <c r="VMV186" s="471"/>
      <c r="VMW186" s="471"/>
      <c r="VMX186" s="471"/>
      <c r="VMY186" s="471"/>
      <c r="VMZ186" s="471"/>
      <c r="VNA186" s="471"/>
      <c r="VNB186" s="471"/>
      <c r="VNC186" s="471"/>
      <c r="VND186" s="471"/>
      <c r="VNE186" s="471"/>
      <c r="VNF186" s="471"/>
      <c r="VNG186" s="471"/>
      <c r="VNH186" s="471"/>
      <c r="VNI186" s="471"/>
      <c r="VNJ186" s="471"/>
      <c r="VNK186" s="471"/>
      <c r="VNL186" s="471"/>
      <c r="VNM186" s="471"/>
      <c r="VNN186" s="471"/>
      <c r="VNO186" s="471"/>
      <c r="VNP186" s="471"/>
      <c r="VNQ186" s="471"/>
      <c r="VNR186" s="471"/>
      <c r="VNS186" s="471"/>
      <c r="VNT186" s="471"/>
      <c r="VNU186" s="471"/>
      <c r="VNV186" s="471"/>
      <c r="VNW186" s="471"/>
      <c r="VNX186" s="471"/>
      <c r="VNY186" s="471"/>
      <c r="VNZ186" s="471"/>
      <c r="VOA186" s="471"/>
      <c r="VOB186" s="471"/>
      <c r="VOC186" s="471"/>
      <c r="VOD186" s="471"/>
      <c r="VOE186" s="471"/>
      <c r="VOF186" s="471"/>
      <c r="VOG186" s="471"/>
      <c r="VOH186" s="471"/>
      <c r="VOI186" s="471"/>
      <c r="VOJ186" s="471"/>
      <c r="VOK186" s="471"/>
      <c r="VOL186" s="471"/>
      <c r="VOM186" s="471"/>
      <c r="VON186" s="471"/>
      <c r="VOO186" s="471"/>
      <c r="VOP186" s="471"/>
      <c r="VOQ186" s="471"/>
      <c r="VOR186" s="471"/>
      <c r="VOS186" s="471"/>
      <c r="VOT186" s="471"/>
      <c r="VOU186" s="471"/>
      <c r="VOV186" s="471"/>
      <c r="VOW186" s="471"/>
      <c r="VOX186" s="471"/>
      <c r="VOY186" s="471"/>
      <c r="VOZ186" s="471"/>
      <c r="VPA186" s="471"/>
      <c r="VPB186" s="471"/>
      <c r="VPC186" s="471"/>
      <c r="VPD186" s="471"/>
      <c r="VPE186" s="471"/>
      <c r="VPF186" s="471"/>
      <c r="VPG186" s="471"/>
      <c r="VPH186" s="471"/>
      <c r="VPI186" s="471"/>
      <c r="VPJ186" s="471"/>
      <c r="VPK186" s="471"/>
      <c r="VPL186" s="471"/>
      <c r="VPM186" s="471"/>
      <c r="VPN186" s="471"/>
      <c r="VPO186" s="471"/>
      <c r="VPP186" s="471"/>
      <c r="VPQ186" s="471"/>
      <c r="VPR186" s="471"/>
      <c r="VPS186" s="471"/>
      <c r="VPT186" s="471"/>
      <c r="VPU186" s="471"/>
      <c r="VPV186" s="471"/>
      <c r="VPW186" s="471"/>
      <c r="VPX186" s="471"/>
      <c r="VPY186" s="471"/>
      <c r="VPZ186" s="471"/>
      <c r="VQA186" s="471"/>
      <c r="VQB186" s="471"/>
      <c r="VQC186" s="471"/>
      <c r="VQD186" s="471"/>
      <c r="VQE186" s="471"/>
      <c r="VQF186" s="471"/>
      <c r="VQG186" s="471"/>
      <c r="VQH186" s="471"/>
      <c r="VQI186" s="471"/>
      <c r="VQJ186" s="471"/>
      <c r="VQK186" s="471"/>
      <c r="VQL186" s="471"/>
      <c r="VQM186" s="471"/>
      <c r="VQN186" s="471"/>
      <c r="VQO186" s="471"/>
      <c r="VQP186" s="471"/>
      <c r="VQQ186" s="471"/>
      <c r="VQR186" s="471"/>
      <c r="VQS186" s="471"/>
      <c r="VQT186" s="471"/>
      <c r="VQU186" s="471"/>
      <c r="VQV186" s="471"/>
      <c r="VQW186" s="471"/>
      <c r="VQX186" s="471"/>
      <c r="VQY186" s="471"/>
      <c r="VQZ186" s="471"/>
      <c r="VRA186" s="471"/>
      <c r="VRB186" s="471"/>
      <c r="VRC186" s="471"/>
      <c r="VRD186" s="471"/>
      <c r="VRE186" s="471"/>
      <c r="VRF186" s="471"/>
      <c r="VRG186" s="471"/>
      <c r="VRH186" s="471"/>
      <c r="VRI186" s="471"/>
      <c r="VRJ186" s="471"/>
      <c r="VRK186" s="471"/>
      <c r="VRL186" s="471"/>
      <c r="VRM186" s="471"/>
      <c r="VRN186" s="471"/>
      <c r="VRO186" s="471"/>
      <c r="VRP186" s="471"/>
      <c r="VRQ186" s="471"/>
      <c r="VRR186" s="471"/>
      <c r="VRS186" s="471"/>
      <c r="VRT186" s="471"/>
      <c r="VRU186" s="471"/>
      <c r="VRV186" s="471"/>
      <c r="VRW186" s="471"/>
      <c r="VRX186" s="471"/>
      <c r="VRY186" s="471"/>
      <c r="VRZ186" s="471"/>
      <c r="VSA186" s="471"/>
      <c r="VSB186" s="471"/>
      <c r="VSC186" s="471"/>
      <c r="VSD186" s="471"/>
      <c r="VSE186" s="471"/>
      <c r="VSF186" s="471"/>
      <c r="VSG186" s="471"/>
      <c r="VSH186" s="471"/>
      <c r="VSI186" s="471"/>
      <c r="VSJ186" s="471"/>
      <c r="VSK186" s="471"/>
      <c r="VSL186" s="471"/>
      <c r="VSM186" s="471"/>
      <c r="VSN186" s="471"/>
      <c r="VSO186" s="471"/>
      <c r="VSP186" s="471"/>
      <c r="VSQ186" s="471"/>
      <c r="VSR186" s="471"/>
      <c r="VSS186" s="471"/>
      <c r="VST186" s="471"/>
      <c r="VSU186" s="471"/>
      <c r="VSV186" s="471"/>
      <c r="VSW186" s="471"/>
      <c r="VSX186" s="471"/>
      <c r="VSY186" s="471"/>
      <c r="VSZ186" s="471"/>
      <c r="VTA186" s="471"/>
      <c r="VTB186" s="471"/>
      <c r="VTC186" s="471"/>
      <c r="VTD186" s="471"/>
      <c r="VTE186" s="471"/>
      <c r="VTF186" s="471"/>
      <c r="VTG186" s="471"/>
      <c r="VTH186" s="471"/>
      <c r="VTI186" s="471"/>
      <c r="VTJ186" s="471"/>
      <c r="VTK186" s="471"/>
      <c r="VTL186" s="471"/>
      <c r="VTM186" s="471"/>
      <c r="VTN186" s="471"/>
      <c r="VTO186" s="471"/>
      <c r="VTP186" s="471"/>
      <c r="VTQ186" s="471"/>
      <c r="VTR186" s="471"/>
      <c r="VTS186" s="471"/>
      <c r="VTT186" s="471"/>
      <c r="VTU186" s="471"/>
      <c r="VTV186" s="471"/>
      <c r="VTW186" s="471"/>
      <c r="VTX186" s="471"/>
      <c r="VTY186" s="471"/>
      <c r="VTZ186" s="471"/>
      <c r="VUA186" s="471"/>
      <c r="VUB186" s="471"/>
      <c r="VUC186" s="471"/>
      <c r="VUD186" s="471"/>
      <c r="VUE186" s="471"/>
      <c r="VUF186" s="471"/>
      <c r="VUG186" s="471"/>
      <c r="VUH186" s="471"/>
      <c r="VUI186" s="471"/>
      <c r="VUJ186" s="471"/>
      <c r="VUK186" s="471"/>
      <c r="VUL186" s="471"/>
      <c r="VUM186" s="471"/>
      <c r="VUN186" s="471"/>
      <c r="VUO186" s="471"/>
      <c r="VUP186" s="471"/>
      <c r="VUQ186" s="471"/>
      <c r="VUR186" s="471"/>
      <c r="VUS186" s="471"/>
      <c r="VUT186" s="471"/>
      <c r="VUU186" s="471"/>
      <c r="VUV186" s="471"/>
      <c r="VUW186" s="471"/>
      <c r="VUX186" s="471"/>
      <c r="VUY186" s="471"/>
      <c r="VUZ186" s="471"/>
      <c r="VVA186" s="471"/>
      <c r="VVB186" s="471"/>
      <c r="VVC186" s="471"/>
      <c r="VVD186" s="471"/>
      <c r="VVE186" s="471"/>
      <c r="VVF186" s="471"/>
      <c r="VVG186" s="471"/>
      <c r="VVH186" s="471"/>
      <c r="VVI186" s="471"/>
      <c r="VVJ186" s="471"/>
      <c r="VVK186" s="471"/>
      <c r="VVL186" s="471"/>
      <c r="VVM186" s="471"/>
      <c r="VVN186" s="471"/>
      <c r="VVO186" s="471"/>
      <c r="VVP186" s="471"/>
      <c r="VVQ186" s="471"/>
      <c r="VVR186" s="471"/>
      <c r="VVS186" s="471"/>
      <c r="VVT186" s="471"/>
      <c r="VVU186" s="471"/>
      <c r="VVV186" s="471"/>
      <c r="VVW186" s="471"/>
      <c r="VVX186" s="471"/>
      <c r="VVY186" s="471"/>
      <c r="VVZ186" s="471"/>
      <c r="VWA186" s="471"/>
      <c r="VWB186" s="471"/>
      <c r="VWC186" s="471"/>
      <c r="VWD186" s="471"/>
      <c r="VWE186" s="471"/>
      <c r="VWF186" s="471"/>
      <c r="VWG186" s="471"/>
      <c r="VWH186" s="471"/>
      <c r="VWI186" s="471"/>
      <c r="VWJ186" s="471"/>
      <c r="VWK186" s="471"/>
      <c r="VWL186" s="471"/>
      <c r="VWM186" s="471"/>
      <c r="VWN186" s="471"/>
      <c r="VWO186" s="471"/>
      <c r="VWP186" s="471"/>
      <c r="VWQ186" s="471"/>
      <c r="VWR186" s="471"/>
      <c r="VWS186" s="471"/>
      <c r="VWT186" s="471"/>
      <c r="VWU186" s="471"/>
      <c r="VWV186" s="471"/>
      <c r="VWW186" s="471"/>
      <c r="VWX186" s="471"/>
      <c r="VWY186" s="471"/>
      <c r="VWZ186" s="471"/>
      <c r="VXA186" s="471"/>
      <c r="VXB186" s="471"/>
      <c r="VXC186" s="471"/>
      <c r="VXD186" s="471"/>
      <c r="VXE186" s="471"/>
      <c r="VXF186" s="471"/>
      <c r="VXG186" s="471"/>
      <c r="VXH186" s="471"/>
      <c r="VXI186" s="471"/>
      <c r="VXJ186" s="471"/>
      <c r="VXK186" s="471"/>
      <c r="VXL186" s="471"/>
      <c r="VXM186" s="471"/>
      <c r="VXN186" s="471"/>
      <c r="VXO186" s="471"/>
      <c r="VXP186" s="471"/>
      <c r="VXQ186" s="471"/>
      <c r="VXR186" s="471"/>
      <c r="VXS186" s="471"/>
      <c r="VXT186" s="471"/>
      <c r="VXU186" s="471"/>
      <c r="VXV186" s="471"/>
      <c r="VXW186" s="471"/>
      <c r="VXX186" s="471"/>
      <c r="VXY186" s="471"/>
      <c r="VXZ186" s="471"/>
      <c r="VYA186" s="471"/>
      <c r="VYB186" s="471"/>
      <c r="VYC186" s="471"/>
      <c r="VYD186" s="471"/>
      <c r="VYE186" s="471"/>
      <c r="VYF186" s="471"/>
      <c r="VYG186" s="471"/>
      <c r="VYH186" s="471"/>
      <c r="VYI186" s="471"/>
      <c r="VYJ186" s="471"/>
      <c r="VYK186" s="471"/>
      <c r="VYL186" s="471"/>
      <c r="VYM186" s="471"/>
      <c r="VYN186" s="471"/>
      <c r="VYO186" s="471"/>
      <c r="VYP186" s="471"/>
      <c r="VYQ186" s="471"/>
      <c r="VYR186" s="471"/>
      <c r="VYS186" s="471"/>
      <c r="VYT186" s="471"/>
      <c r="VYU186" s="471"/>
      <c r="VYV186" s="471"/>
      <c r="VYW186" s="471"/>
      <c r="VYX186" s="471"/>
      <c r="VYY186" s="471"/>
      <c r="VYZ186" s="471"/>
      <c r="VZA186" s="471"/>
      <c r="VZB186" s="471"/>
      <c r="VZC186" s="471"/>
      <c r="VZD186" s="471"/>
      <c r="VZE186" s="471"/>
      <c r="VZF186" s="471"/>
      <c r="VZG186" s="471"/>
      <c r="VZH186" s="471"/>
      <c r="VZI186" s="471"/>
      <c r="VZJ186" s="471"/>
      <c r="VZK186" s="471"/>
      <c r="VZL186" s="471"/>
      <c r="VZM186" s="471"/>
      <c r="VZN186" s="471"/>
      <c r="VZO186" s="471"/>
      <c r="VZP186" s="471"/>
      <c r="VZQ186" s="471"/>
      <c r="VZR186" s="471"/>
      <c r="VZS186" s="471"/>
      <c r="VZT186" s="471"/>
      <c r="VZU186" s="471"/>
      <c r="VZV186" s="471"/>
      <c r="VZW186" s="471"/>
      <c r="VZX186" s="471"/>
      <c r="VZY186" s="471"/>
      <c r="VZZ186" s="471"/>
      <c r="WAA186" s="471"/>
      <c r="WAB186" s="471"/>
      <c r="WAC186" s="471"/>
      <c r="WAD186" s="471"/>
      <c r="WAE186" s="471"/>
      <c r="WAF186" s="471"/>
      <c r="WAG186" s="471"/>
      <c r="WAH186" s="471"/>
      <c r="WAI186" s="471"/>
      <c r="WAJ186" s="471"/>
      <c r="WAK186" s="471"/>
      <c r="WAL186" s="471"/>
      <c r="WAM186" s="471"/>
      <c r="WAN186" s="471"/>
      <c r="WAO186" s="471"/>
      <c r="WAP186" s="471"/>
      <c r="WAQ186" s="471"/>
      <c r="WAR186" s="471"/>
      <c r="WAS186" s="471"/>
      <c r="WAT186" s="471"/>
      <c r="WAU186" s="471"/>
      <c r="WAV186" s="471"/>
      <c r="WAW186" s="471"/>
      <c r="WAX186" s="471"/>
      <c r="WAY186" s="471"/>
      <c r="WAZ186" s="471"/>
      <c r="WBA186" s="471"/>
      <c r="WBB186" s="471"/>
      <c r="WBC186" s="471"/>
      <c r="WBD186" s="471"/>
      <c r="WBE186" s="471"/>
      <c r="WBF186" s="471"/>
      <c r="WBG186" s="471"/>
      <c r="WBH186" s="471"/>
      <c r="WBI186" s="471"/>
      <c r="WBJ186" s="471"/>
      <c r="WBK186" s="471"/>
      <c r="WBL186" s="471"/>
      <c r="WBM186" s="471"/>
      <c r="WBN186" s="471"/>
      <c r="WBO186" s="471"/>
      <c r="WBP186" s="471"/>
      <c r="WBQ186" s="471"/>
      <c r="WBR186" s="471"/>
      <c r="WBS186" s="471"/>
      <c r="WBT186" s="471"/>
      <c r="WBU186" s="471"/>
      <c r="WBV186" s="471"/>
      <c r="WBW186" s="471"/>
      <c r="WBX186" s="471"/>
      <c r="WBY186" s="471"/>
      <c r="WBZ186" s="471"/>
      <c r="WCA186" s="471"/>
      <c r="WCB186" s="471"/>
      <c r="WCC186" s="471"/>
      <c r="WCD186" s="471"/>
      <c r="WCE186" s="471"/>
      <c r="WCF186" s="471"/>
      <c r="WCG186" s="471"/>
      <c r="WCH186" s="471"/>
      <c r="WCI186" s="471"/>
      <c r="WCJ186" s="471"/>
      <c r="WCK186" s="471"/>
      <c r="WCL186" s="471"/>
      <c r="WCM186" s="471"/>
      <c r="WCN186" s="471"/>
      <c r="WCO186" s="471"/>
      <c r="WCP186" s="471"/>
      <c r="WCQ186" s="471"/>
      <c r="WCR186" s="471"/>
      <c r="WCS186" s="471"/>
      <c r="WCT186" s="471"/>
      <c r="WCU186" s="471"/>
      <c r="WCV186" s="471"/>
      <c r="WCW186" s="471"/>
      <c r="WCX186" s="471"/>
      <c r="WCY186" s="471"/>
      <c r="WCZ186" s="471"/>
      <c r="WDA186" s="471"/>
      <c r="WDB186" s="471"/>
      <c r="WDC186" s="471"/>
      <c r="WDD186" s="471"/>
      <c r="WDE186" s="471"/>
      <c r="WDF186" s="471"/>
      <c r="WDG186" s="471"/>
      <c r="WDH186" s="471"/>
      <c r="WDI186" s="471"/>
      <c r="WDJ186" s="471"/>
      <c r="WDK186" s="471"/>
      <c r="WDL186" s="471"/>
      <c r="WDM186" s="471"/>
      <c r="WDN186" s="471"/>
      <c r="WDO186" s="471"/>
      <c r="WDP186" s="471"/>
      <c r="WDQ186" s="471"/>
      <c r="WDR186" s="471"/>
      <c r="WDS186" s="471"/>
      <c r="WDT186" s="471"/>
      <c r="WDU186" s="471"/>
      <c r="WDV186" s="471"/>
      <c r="WDW186" s="471"/>
      <c r="WDX186" s="471"/>
      <c r="WDY186" s="471"/>
      <c r="WDZ186" s="471"/>
      <c r="WEA186" s="471"/>
      <c r="WEB186" s="471"/>
      <c r="WEC186" s="471"/>
      <c r="WED186" s="471"/>
      <c r="WEE186" s="471"/>
      <c r="WEF186" s="471"/>
      <c r="WEG186" s="471"/>
      <c r="WEH186" s="471"/>
      <c r="WEI186" s="471"/>
      <c r="WEJ186" s="471"/>
      <c r="WEK186" s="471"/>
      <c r="WEL186" s="471"/>
      <c r="WEM186" s="471"/>
      <c r="WEN186" s="471"/>
      <c r="WEO186" s="471"/>
      <c r="WEP186" s="471"/>
      <c r="WEQ186" s="471"/>
      <c r="WER186" s="471"/>
      <c r="WES186" s="471"/>
      <c r="WET186" s="471"/>
      <c r="WEU186" s="471"/>
      <c r="WEV186" s="471"/>
      <c r="WEW186" s="471"/>
      <c r="WEX186" s="471"/>
      <c r="WEY186" s="471"/>
      <c r="WEZ186" s="471"/>
      <c r="WFA186" s="471"/>
      <c r="WFB186" s="471"/>
      <c r="WFC186" s="471"/>
      <c r="WFD186" s="471"/>
      <c r="WFE186" s="471"/>
      <c r="WFF186" s="471"/>
      <c r="WFG186" s="471"/>
      <c r="WFH186" s="471"/>
      <c r="WFI186" s="471"/>
      <c r="WFJ186" s="471"/>
      <c r="WFK186" s="471"/>
      <c r="WFL186" s="471"/>
      <c r="WFM186" s="471"/>
      <c r="WFN186" s="471"/>
      <c r="WFO186" s="471"/>
      <c r="WFP186" s="471"/>
      <c r="WFQ186" s="471"/>
      <c r="WFR186" s="471"/>
      <c r="WFS186" s="471"/>
      <c r="WFT186" s="471"/>
      <c r="WFU186" s="471"/>
      <c r="WFV186" s="471"/>
      <c r="WFW186" s="471"/>
      <c r="WFX186" s="471"/>
      <c r="WFY186" s="471"/>
      <c r="WFZ186" s="471"/>
      <c r="WGA186" s="471"/>
      <c r="WGB186" s="471"/>
      <c r="WGC186" s="471"/>
      <c r="WGD186" s="471"/>
      <c r="WGE186" s="471"/>
      <c r="WGF186" s="471"/>
      <c r="WGG186" s="471"/>
      <c r="WGH186" s="471"/>
      <c r="WGI186" s="471"/>
      <c r="WGJ186" s="471"/>
      <c r="WGK186" s="471"/>
      <c r="WGL186" s="471"/>
      <c r="WGM186" s="471"/>
      <c r="WGN186" s="471"/>
      <c r="WGO186" s="471"/>
      <c r="WGP186" s="471"/>
      <c r="WGQ186" s="471"/>
      <c r="WGR186" s="471"/>
      <c r="WGS186" s="471"/>
      <c r="WGT186" s="471"/>
      <c r="WGU186" s="471"/>
      <c r="WGV186" s="471"/>
      <c r="WGW186" s="471"/>
      <c r="WGX186" s="471"/>
      <c r="WGY186" s="471"/>
      <c r="WGZ186" s="471"/>
      <c r="WHA186" s="471"/>
      <c r="WHB186" s="471"/>
      <c r="WHC186" s="471"/>
      <c r="WHD186" s="471"/>
      <c r="WHE186" s="471"/>
      <c r="WHF186" s="471"/>
      <c r="WHG186" s="471"/>
      <c r="WHH186" s="471"/>
      <c r="WHI186" s="471"/>
      <c r="WHJ186" s="471"/>
      <c r="WHK186" s="471"/>
      <c r="WHL186" s="471"/>
      <c r="WHM186" s="471"/>
      <c r="WHN186" s="471"/>
      <c r="WHO186" s="471"/>
      <c r="WHP186" s="471"/>
      <c r="WHQ186" s="471"/>
      <c r="WHR186" s="471"/>
      <c r="WHS186" s="471"/>
      <c r="WHT186" s="471"/>
      <c r="WHU186" s="471"/>
      <c r="WHV186" s="471"/>
      <c r="WHW186" s="471"/>
      <c r="WHX186" s="471"/>
      <c r="WHY186" s="471"/>
      <c r="WHZ186" s="471"/>
      <c r="WIA186" s="471"/>
      <c r="WIB186" s="471"/>
      <c r="WIC186" s="471"/>
      <c r="WID186" s="471"/>
      <c r="WIE186" s="471"/>
      <c r="WIF186" s="471"/>
      <c r="WIG186" s="471"/>
      <c r="WIH186" s="471"/>
      <c r="WII186" s="471"/>
      <c r="WIJ186" s="471"/>
      <c r="WIK186" s="471"/>
      <c r="WIL186" s="471"/>
      <c r="WIM186" s="471"/>
      <c r="WIN186" s="471"/>
      <c r="WIO186" s="471"/>
      <c r="WIP186" s="471"/>
      <c r="WIQ186" s="471"/>
      <c r="WIR186" s="471"/>
      <c r="WIS186" s="471"/>
      <c r="WIT186" s="471"/>
      <c r="WIU186" s="471"/>
      <c r="WIV186" s="471"/>
      <c r="WIW186" s="471"/>
      <c r="WIX186" s="471"/>
      <c r="WIY186" s="471"/>
      <c r="WIZ186" s="471"/>
      <c r="WJA186" s="471"/>
      <c r="WJB186" s="471"/>
      <c r="WJC186" s="471"/>
      <c r="WJD186" s="471"/>
      <c r="WJE186" s="471"/>
      <c r="WJF186" s="471"/>
      <c r="WJG186" s="471"/>
      <c r="WJH186" s="471"/>
      <c r="WJI186" s="471"/>
      <c r="WJJ186" s="471"/>
      <c r="WJK186" s="471"/>
      <c r="WJL186" s="471"/>
      <c r="WJM186" s="471"/>
      <c r="WJN186" s="471"/>
      <c r="WJO186" s="471"/>
      <c r="WJP186" s="471"/>
      <c r="WJQ186" s="471"/>
      <c r="WJR186" s="471"/>
      <c r="WJS186" s="471"/>
      <c r="WJT186" s="471"/>
      <c r="WJU186" s="471"/>
      <c r="WJV186" s="471"/>
      <c r="WJW186" s="471"/>
      <c r="WJX186" s="471"/>
      <c r="WJY186" s="471"/>
      <c r="WJZ186" s="471"/>
      <c r="WKA186" s="471"/>
      <c r="WKB186" s="471"/>
      <c r="WKC186" s="471"/>
      <c r="WKD186" s="471"/>
      <c r="WKE186" s="471"/>
      <c r="WKF186" s="471"/>
      <c r="WKG186" s="471"/>
      <c r="WKH186" s="471"/>
      <c r="WKI186" s="471"/>
      <c r="WKJ186" s="471"/>
      <c r="WKK186" s="471"/>
      <c r="WKL186" s="471"/>
      <c r="WKM186" s="471"/>
      <c r="WKN186" s="471"/>
      <c r="WKO186" s="471"/>
      <c r="WKP186" s="471"/>
      <c r="WKQ186" s="471"/>
      <c r="WKR186" s="471"/>
      <c r="WKS186" s="471"/>
      <c r="WKT186" s="471"/>
      <c r="WKU186" s="471"/>
      <c r="WKV186" s="471"/>
      <c r="WKW186" s="471"/>
      <c r="WKX186" s="471"/>
      <c r="WKY186" s="471"/>
      <c r="WKZ186" s="471"/>
      <c r="WLA186" s="471"/>
      <c r="WLB186" s="471"/>
      <c r="WLC186" s="471"/>
      <c r="WLD186" s="471"/>
      <c r="WLE186" s="471"/>
      <c r="WLF186" s="471"/>
      <c r="WLG186" s="471"/>
      <c r="WLH186" s="471"/>
      <c r="WLI186" s="471"/>
      <c r="WLJ186" s="471"/>
      <c r="WLK186" s="471"/>
      <c r="WLL186" s="471"/>
      <c r="WLM186" s="471"/>
      <c r="WLN186" s="471"/>
      <c r="WLO186" s="471"/>
      <c r="WLP186" s="471"/>
      <c r="WLQ186" s="471"/>
      <c r="WLR186" s="471"/>
      <c r="WLS186" s="471"/>
      <c r="WLT186" s="471"/>
      <c r="WLU186" s="471"/>
      <c r="WLV186" s="471"/>
      <c r="WLW186" s="471"/>
      <c r="WLX186" s="471"/>
      <c r="WLY186" s="471"/>
      <c r="WLZ186" s="471"/>
      <c r="WMA186" s="471"/>
      <c r="WMB186" s="471"/>
      <c r="WMC186" s="471"/>
      <c r="WMD186" s="471"/>
      <c r="WME186" s="471"/>
      <c r="WMF186" s="471"/>
      <c r="WMG186" s="471"/>
      <c r="WMH186" s="471"/>
      <c r="WMI186" s="471"/>
      <c r="WMJ186" s="471"/>
      <c r="WMK186" s="471"/>
      <c r="WML186" s="471"/>
      <c r="WMM186" s="471"/>
      <c r="WMN186" s="471"/>
      <c r="WMO186" s="471"/>
      <c r="WMP186" s="471"/>
      <c r="WMQ186" s="471"/>
      <c r="WMR186" s="471"/>
      <c r="WMS186" s="471"/>
      <c r="WMT186" s="471"/>
      <c r="WMU186" s="471"/>
      <c r="WMV186" s="471"/>
      <c r="WMW186" s="471"/>
      <c r="WMX186" s="471"/>
      <c r="WMY186" s="471"/>
      <c r="WMZ186" s="471"/>
      <c r="WNA186" s="471"/>
      <c r="WNB186" s="471"/>
      <c r="WNC186" s="471"/>
      <c r="WND186" s="471"/>
      <c r="WNE186" s="471"/>
      <c r="WNF186" s="471"/>
      <c r="WNG186" s="471"/>
      <c r="WNH186" s="471"/>
      <c r="WNI186" s="471"/>
      <c r="WNJ186" s="471"/>
      <c r="WNK186" s="471"/>
      <c r="WNL186" s="471"/>
      <c r="WNM186" s="471"/>
      <c r="WNN186" s="471"/>
      <c r="WNO186" s="471"/>
      <c r="WNP186" s="471"/>
      <c r="WNQ186" s="471"/>
      <c r="WNR186" s="471"/>
      <c r="WNS186" s="471"/>
      <c r="WNT186" s="471"/>
      <c r="WNU186" s="471"/>
      <c r="WNV186" s="471"/>
      <c r="WNW186" s="471"/>
      <c r="WNX186" s="471"/>
      <c r="WNY186" s="471"/>
      <c r="WNZ186" s="471"/>
      <c r="WOA186" s="471"/>
      <c r="WOB186" s="471"/>
      <c r="WOC186" s="471"/>
      <c r="WOD186" s="471"/>
      <c r="WOE186" s="471"/>
      <c r="WOF186" s="471"/>
      <c r="WOG186" s="471"/>
      <c r="WOH186" s="471"/>
      <c r="WOI186" s="471"/>
      <c r="WOJ186" s="471"/>
      <c r="WOK186" s="471"/>
      <c r="WOL186" s="471"/>
      <c r="WOM186" s="471"/>
      <c r="WON186" s="471"/>
      <c r="WOO186" s="471"/>
      <c r="WOP186" s="471"/>
      <c r="WOQ186" s="471"/>
      <c r="WOR186" s="471"/>
      <c r="WOS186" s="471"/>
      <c r="WOT186" s="471"/>
      <c r="WOU186" s="471"/>
      <c r="WOV186" s="471"/>
      <c r="WOW186" s="471"/>
      <c r="WOX186" s="471"/>
      <c r="WOY186" s="471"/>
      <c r="WOZ186" s="471"/>
      <c r="WPA186" s="471"/>
      <c r="WPB186" s="471"/>
      <c r="WPC186" s="471"/>
      <c r="WPD186" s="471"/>
      <c r="WPE186" s="471"/>
      <c r="WPF186" s="471"/>
      <c r="WPG186" s="471"/>
      <c r="WPH186" s="471"/>
      <c r="WPI186" s="471"/>
      <c r="WPJ186" s="471"/>
      <c r="WPK186" s="471"/>
      <c r="WPL186" s="471"/>
      <c r="WPM186" s="471"/>
      <c r="WPN186" s="471"/>
      <c r="WPO186" s="471"/>
      <c r="WPP186" s="471"/>
      <c r="WPQ186" s="471"/>
      <c r="WPR186" s="471"/>
      <c r="WPS186" s="471"/>
      <c r="WPT186" s="471"/>
      <c r="WPU186" s="471"/>
      <c r="WPV186" s="471"/>
      <c r="WPW186" s="471"/>
      <c r="WPX186" s="471"/>
      <c r="WPY186" s="471"/>
      <c r="WPZ186" s="471"/>
      <c r="WQA186" s="471"/>
      <c r="WQB186" s="471"/>
      <c r="WQC186" s="471"/>
      <c r="WQD186" s="471"/>
      <c r="WQE186" s="471"/>
      <c r="WQF186" s="471"/>
      <c r="WQG186" s="471"/>
      <c r="WQH186" s="471"/>
      <c r="WQI186" s="471"/>
      <c r="WQJ186" s="471"/>
      <c r="WQK186" s="471"/>
      <c r="WQL186" s="471"/>
      <c r="WQM186" s="471"/>
      <c r="WQN186" s="471"/>
      <c r="WQO186" s="471"/>
      <c r="WQP186" s="471"/>
      <c r="WQQ186" s="471"/>
      <c r="WQR186" s="471"/>
      <c r="WQS186" s="471"/>
      <c r="WQT186" s="471"/>
      <c r="WQU186" s="471"/>
      <c r="WQV186" s="471"/>
      <c r="WQW186" s="471"/>
      <c r="WQX186" s="471"/>
      <c r="WQY186" s="471"/>
      <c r="WQZ186" s="471"/>
      <c r="WRA186" s="471"/>
      <c r="WRB186" s="471"/>
      <c r="WRC186" s="471"/>
      <c r="WRD186" s="471"/>
      <c r="WRE186" s="471"/>
      <c r="WRF186" s="471"/>
      <c r="WRG186" s="471"/>
      <c r="WRH186" s="471"/>
      <c r="WRI186" s="471"/>
      <c r="WRJ186" s="471"/>
      <c r="WRK186" s="471"/>
      <c r="WRL186" s="471"/>
      <c r="WRM186" s="471"/>
      <c r="WRN186" s="471"/>
      <c r="WRO186" s="471"/>
      <c r="WRP186" s="471"/>
      <c r="WRQ186" s="471"/>
      <c r="WRR186" s="471"/>
      <c r="WRS186" s="471"/>
      <c r="WRT186" s="471"/>
      <c r="WRU186" s="471"/>
      <c r="WRV186" s="471"/>
      <c r="WRW186" s="471"/>
      <c r="WRX186" s="471"/>
      <c r="WRY186" s="471"/>
      <c r="WRZ186" s="471"/>
      <c r="WSA186" s="471"/>
      <c r="WSB186" s="471"/>
      <c r="WSC186" s="471"/>
      <c r="WSD186" s="471"/>
      <c r="WSE186" s="471"/>
      <c r="WSF186" s="471"/>
      <c r="WSG186" s="471"/>
      <c r="WSH186" s="471"/>
      <c r="WSI186" s="471"/>
      <c r="WSJ186" s="471"/>
      <c r="WSK186" s="471"/>
      <c r="WSL186" s="471"/>
      <c r="WSM186" s="471"/>
      <c r="WSN186" s="471"/>
      <c r="WSO186" s="471"/>
      <c r="WSP186" s="471"/>
      <c r="WSQ186" s="471"/>
      <c r="WSR186" s="471"/>
      <c r="WSS186" s="471"/>
      <c r="WST186" s="471"/>
      <c r="WSU186" s="471"/>
      <c r="WSV186" s="471"/>
      <c r="WSW186" s="471"/>
      <c r="WSX186" s="471"/>
      <c r="WSY186" s="471"/>
      <c r="WSZ186" s="471"/>
      <c r="WTA186" s="471"/>
      <c r="WTB186" s="471"/>
      <c r="WTC186" s="471"/>
      <c r="WTD186" s="471"/>
      <c r="WTE186" s="471"/>
      <c r="WTF186" s="471"/>
      <c r="WTG186" s="471"/>
      <c r="WTH186" s="471"/>
      <c r="WTI186" s="471"/>
      <c r="WTJ186" s="471"/>
      <c r="WTK186" s="471"/>
      <c r="WTL186" s="471"/>
      <c r="WTM186" s="471"/>
      <c r="WTN186" s="471"/>
      <c r="WTO186" s="471"/>
      <c r="WTP186" s="471"/>
      <c r="WTQ186" s="471"/>
      <c r="WTR186" s="471"/>
      <c r="WTS186" s="471"/>
      <c r="WTT186" s="471"/>
      <c r="WTU186" s="471"/>
      <c r="WTV186" s="471"/>
      <c r="WTW186" s="471"/>
      <c r="WTX186" s="471"/>
      <c r="WTY186" s="471"/>
      <c r="WTZ186" s="471"/>
      <c r="WUA186" s="471"/>
      <c r="WUB186" s="471"/>
      <c r="WUC186" s="471"/>
      <c r="WUD186" s="471"/>
      <c r="WUE186" s="471"/>
      <c r="WUF186" s="471"/>
      <c r="WUG186" s="471"/>
      <c r="WUH186" s="471"/>
      <c r="WUI186" s="471"/>
      <c r="WUJ186" s="471"/>
      <c r="WUK186" s="471"/>
      <c r="WUL186" s="471"/>
      <c r="WUM186" s="471"/>
      <c r="WUN186" s="471"/>
      <c r="WUO186" s="471"/>
      <c r="WUP186" s="471"/>
      <c r="WUQ186" s="471"/>
      <c r="WUR186" s="471"/>
      <c r="WUS186" s="471"/>
      <c r="WUT186" s="471"/>
      <c r="WUU186" s="471"/>
      <c r="WUV186" s="471"/>
      <c r="WUW186" s="471"/>
      <c r="WUX186" s="471"/>
      <c r="WUY186" s="471"/>
      <c r="WUZ186" s="471"/>
      <c r="WVA186" s="471"/>
      <c r="WVB186" s="471"/>
      <c r="WVC186" s="471"/>
      <c r="WVD186" s="471"/>
      <c r="WVE186" s="471"/>
      <c r="WVF186" s="471"/>
      <c r="WVG186" s="471"/>
      <c r="WVH186" s="471"/>
      <c r="WVI186" s="471"/>
      <c r="WVJ186" s="471"/>
      <c r="WVK186" s="471"/>
      <c r="WVL186" s="471"/>
      <c r="WVM186" s="471"/>
      <c r="WVN186" s="471"/>
      <c r="WVO186" s="471"/>
      <c r="WVP186" s="471"/>
      <c r="WVQ186" s="471"/>
      <c r="WVR186" s="471"/>
      <c r="WVS186" s="471"/>
      <c r="WVT186" s="471"/>
      <c r="WVU186" s="471"/>
      <c r="WVV186" s="471"/>
      <c r="WVW186" s="471"/>
      <c r="WVX186" s="471"/>
      <c r="WVY186" s="471"/>
      <c r="WVZ186" s="471"/>
      <c r="WWA186" s="471"/>
      <c r="WWB186" s="471"/>
      <c r="WWC186" s="471"/>
      <c r="WWD186" s="471"/>
      <c r="WWE186" s="471"/>
      <c r="WWF186" s="471"/>
      <c r="WWG186" s="471"/>
      <c r="WWH186" s="471"/>
      <c r="WWI186" s="471"/>
      <c r="WWJ186" s="471"/>
      <c r="WWK186" s="471"/>
      <c r="WWL186" s="471"/>
      <c r="WWM186" s="471"/>
      <c r="WWN186" s="471"/>
      <c r="WWO186" s="471"/>
      <c r="WWP186" s="471"/>
      <c r="WWQ186" s="471"/>
      <c r="WWR186" s="471"/>
      <c r="WWS186" s="471"/>
      <c r="WWT186" s="471"/>
      <c r="WWU186" s="471"/>
      <c r="WWV186" s="471"/>
      <c r="WWW186" s="471"/>
      <c r="WWX186" s="471"/>
      <c r="WWY186" s="471"/>
      <c r="WWZ186" s="471"/>
      <c r="WXA186" s="471"/>
      <c r="WXB186" s="471"/>
      <c r="WXC186" s="471"/>
      <c r="WXD186" s="471"/>
      <c r="WXE186" s="471"/>
      <c r="WXF186" s="471"/>
      <c r="WXG186" s="471"/>
      <c r="WXH186" s="471"/>
      <c r="WXI186" s="471"/>
      <c r="WXJ186" s="471"/>
      <c r="WXK186" s="471"/>
      <c r="WXL186" s="471"/>
      <c r="WXM186" s="471"/>
      <c r="WXN186" s="471"/>
      <c r="WXO186" s="471"/>
      <c r="WXP186" s="471"/>
      <c r="WXQ186" s="471"/>
      <c r="WXR186" s="471"/>
      <c r="WXS186" s="471"/>
      <c r="WXT186" s="471"/>
      <c r="WXU186" s="471"/>
      <c r="WXV186" s="471"/>
      <c r="WXW186" s="471"/>
      <c r="WXX186" s="471"/>
      <c r="WXY186" s="471"/>
      <c r="WXZ186" s="471"/>
      <c r="WYA186" s="471"/>
      <c r="WYB186" s="471"/>
      <c r="WYC186" s="471"/>
      <c r="WYD186" s="471"/>
      <c r="WYE186" s="471"/>
      <c r="WYF186" s="471"/>
      <c r="WYG186" s="471"/>
      <c r="WYH186" s="471"/>
      <c r="WYI186" s="471"/>
      <c r="WYJ186" s="471"/>
      <c r="WYK186" s="471"/>
      <c r="WYL186" s="471"/>
      <c r="WYM186" s="471"/>
      <c r="WYN186" s="471"/>
      <c r="WYO186" s="471"/>
      <c r="WYP186" s="471"/>
      <c r="WYQ186" s="471"/>
      <c r="WYR186" s="471"/>
      <c r="WYS186" s="471"/>
      <c r="WYT186" s="471"/>
      <c r="WYU186" s="471"/>
      <c r="WYV186" s="471"/>
      <c r="WYW186" s="471"/>
      <c r="WYX186" s="471"/>
      <c r="WYY186" s="471"/>
      <c r="WYZ186" s="471"/>
      <c r="WZA186" s="471"/>
      <c r="WZB186" s="471"/>
      <c r="WZC186" s="471"/>
      <c r="WZD186" s="471"/>
      <c r="WZE186" s="471"/>
      <c r="WZF186" s="471"/>
      <c r="WZG186" s="471"/>
      <c r="WZH186" s="471"/>
      <c r="WZI186" s="471"/>
      <c r="WZJ186" s="471"/>
      <c r="WZK186" s="471"/>
      <c r="WZL186" s="471"/>
      <c r="WZM186" s="471"/>
      <c r="WZN186" s="471"/>
      <c r="WZO186" s="471"/>
      <c r="WZP186" s="471"/>
      <c r="WZQ186" s="471"/>
      <c r="WZR186" s="471"/>
      <c r="WZS186" s="471"/>
      <c r="WZT186" s="471"/>
      <c r="WZU186" s="471"/>
      <c r="WZV186" s="471"/>
      <c r="WZW186" s="471"/>
      <c r="WZX186" s="471"/>
      <c r="WZY186" s="471"/>
      <c r="WZZ186" s="471"/>
      <c r="XAA186" s="471"/>
      <c r="XAB186" s="471"/>
      <c r="XAC186" s="471"/>
      <c r="XAD186" s="471"/>
      <c r="XAE186" s="471"/>
      <c r="XAF186" s="471"/>
      <c r="XAG186" s="471"/>
      <c r="XAH186" s="471"/>
      <c r="XAI186" s="471"/>
      <c r="XAJ186" s="471"/>
      <c r="XAK186" s="471"/>
      <c r="XAL186" s="471"/>
      <c r="XAM186" s="471"/>
      <c r="XAN186" s="471"/>
      <c r="XAO186" s="471"/>
      <c r="XAP186" s="471"/>
      <c r="XAQ186" s="471"/>
      <c r="XAR186" s="471"/>
      <c r="XAS186" s="471"/>
      <c r="XAT186" s="471"/>
      <c r="XAU186" s="471"/>
      <c r="XAV186" s="471"/>
      <c r="XAW186" s="471"/>
      <c r="XAX186" s="471"/>
      <c r="XAY186" s="471"/>
      <c r="XAZ186" s="471"/>
      <c r="XBA186" s="471"/>
      <c r="XBB186" s="471"/>
      <c r="XBC186" s="471"/>
      <c r="XBD186" s="471"/>
      <c r="XBE186" s="471"/>
      <c r="XBF186" s="471"/>
      <c r="XBG186" s="471"/>
      <c r="XBH186" s="471"/>
      <c r="XBI186" s="471"/>
      <c r="XBJ186" s="471"/>
      <c r="XBK186" s="471"/>
      <c r="XBL186" s="471"/>
      <c r="XBM186" s="471"/>
      <c r="XBN186" s="471"/>
      <c r="XBO186" s="471"/>
      <c r="XBP186" s="471"/>
      <c r="XBQ186" s="471"/>
      <c r="XBR186" s="471"/>
      <c r="XBS186" s="471"/>
      <c r="XBT186" s="471"/>
      <c r="XBU186" s="471"/>
      <c r="XBV186" s="471"/>
      <c r="XBW186" s="471"/>
      <c r="XBX186" s="471"/>
      <c r="XBY186" s="471"/>
      <c r="XBZ186" s="471"/>
    </row>
    <row r="187" spans="1:16302" s="471" customFormat="1" ht="13.5" thickBot="1" x14ac:dyDescent="0.25">
      <c r="A187" s="468"/>
      <c r="B187" s="480" t="s">
        <v>1585</v>
      </c>
      <c r="C187" s="424"/>
      <c r="D187" s="379" t="s">
        <v>1160</v>
      </c>
      <c r="E187" s="379"/>
      <c r="F187" s="380"/>
      <c r="G187" s="380"/>
      <c r="H187" s="380"/>
      <c r="I187" s="481" t="s">
        <v>1160</v>
      </c>
      <c r="J187" s="481"/>
      <c r="K187" s="481"/>
      <c r="L187" s="481"/>
      <c r="M187" s="481"/>
      <c r="N187" s="481" t="s">
        <v>1160</v>
      </c>
      <c r="O187" s="481" t="s">
        <v>1160</v>
      </c>
      <c r="P187" s="379"/>
      <c r="Q187" s="382"/>
      <c r="R187" s="382"/>
      <c r="S187" s="482"/>
    </row>
    <row r="188" spans="1:16302" s="471" customFormat="1" x14ac:dyDescent="0.2">
      <c r="A188" s="472">
        <v>46023</v>
      </c>
      <c r="B188" s="355"/>
      <c r="C188" s="503" t="s">
        <v>2850</v>
      </c>
      <c r="D188" s="386" t="s">
        <v>2851</v>
      </c>
      <c r="E188" s="387" t="s">
        <v>2852</v>
      </c>
      <c r="F188" s="429" t="s">
        <v>2853</v>
      </c>
      <c r="G188" s="426">
        <v>4069.8</v>
      </c>
      <c r="H188" s="308">
        <f t="shared" si="2"/>
        <v>19144</v>
      </c>
      <c r="I188" s="504" t="s">
        <v>2854</v>
      </c>
      <c r="J188" s="504" t="s">
        <v>2854</v>
      </c>
      <c r="K188" s="504" t="s">
        <v>2854</v>
      </c>
      <c r="L188" s="505">
        <v>84715000</v>
      </c>
      <c r="M188" s="506" t="s">
        <v>666</v>
      </c>
      <c r="N188" s="504" t="s">
        <v>2854</v>
      </c>
      <c r="O188" s="504" t="s">
        <v>2854</v>
      </c>
      <c r="P188" s="507"/>
      <c r="Q188" s="360"/>
      <c r="R188" s="505"/>
      <c r="S188" s="508">
        <v>4060039088093</v>
      </c>
    </row>
    <row r="189" spans="1:16302" s="471" customFormat="1" x14ac:dyDescent="0.2">
      <c r="A189" s="472">
        <v>46023</v>
      </c>
      <c r="B189" s="355"/>
      <c r="C189" s="503" t="s">
        <v>2855</v>
      </c>
      <c r="D189" s="386" t="s">
        <v>2856</v>
      </c>
      <c r="E189" s="509" t="s">
        <v>2854</v>
      </c>
      <c r="F189" s="429" t="s">
        <v>2853</v>
      </c>
      <c r="G189" s="426">
        <v>3060</v>
      </c>
      <c r="H189" s="308">
        <f t="shared" si="2"/>
        <v>14394</v>
      </c>
      <c r="I189" s="504" t="s">
        <v>2854</v>
      </c>
      <c r="J189" s="504" t="s">
        <v>2854</v>
      </c>
      <c r="K189" s="504" t="s">
        <v>2854</v>
      </c>
      <c r="L189" s="505">
        <v>85235190</v>
      </c>
      <c r="M189" s="506" t="s">
        <v>666</v>
      </c>
      <c r="N189" s="504" t="s">
        <v>2854</v>
      </c>
      <c r="O189" s="504" t="s">
        <v>2854</v>
      </c>
      <c r="P189" s="507"/>
      <c r="Q189" s="360"/>
      <c r="R189" s="505"/>
      <c r="S189" s="508">
        <v>4060039088413</v>
      </c>
    </row>
    <row r="190" spans="1:16302" s="471" customFormat="1" x14ac:dyDescent="0.2">
      <c r="A190" s="472">
        <v>46023</v>
      </c>
      <c r="B190" s="355"/>
      <c r="C190" s="503" t="s">
        <v>2857</v>
      </c>
      <c r="D190" s="386" t="s">
        <v>2858</v>
      </c>
      <c r="E190" s="509" t="s">
        <v>2854</v>
      </c>
      <c r="F190" s="429" t="s">
        <v>2853</v>
      </c>
      <c r="G190" s="426">
        <v>6120</v>
      </c>
      <c r="H190" s="308">
        <f t="shared" si="2"/>
        <v>28788</v>
      </c>
      <c r="I190" s="504" t="s">
        <v>2854</v>
      </c>
      <c r="J190" s="504" t="s">
        <v>2854</v>
      </c>
      <c r="K190" s="504" t="s">
        <v>2854</v>
      </c>
      <c r="L190" s="505">
        <v>85235190</v>
      </c>
      <c r="M190" s="506" t="s">
        <v>666</v>
      </c>
      <c r="N190" s="504" t="s">
        <v>2854</v>
      </c>
      <c r="O190" s="504" t="s">
        <v>2854</v>
      </c>
      <c r="P190" s="507"/>
      <c r="Q190" s="360"/>
      <c r="R190" s="505"/>
      <c r="S190" s="508">
        <v>4060039088420</v>
      </c>
    </row>
    <row r="191" spans="1:16302" s="471" customFormat="1" x14ac:dyDescent="0.2">
      <c r="A191" s="472">
        <v>46023</v>
      </c>
      <c r="B191" s="355"/>
      <c r="C191" s="503" t="s">
        <v>2859</v>
      </c>
      <c r="D191" s="386" t="s">
        <v>2860</v>
      </c>
      <c r="E191" s="509" t="s">
        <v>2854</v>
      </c>
      <c r="F191" s="429" t="s">
        <v>2853</v>
      </c>
      <c r="G191" s="426">
        <v>9180</v>
      </c>
      <c r="H191" s="308">
        <f t="shared" si="2"/>
        <v>43183</v>
      </c>
      <c r="I191" s="504" t="s">
        <v>2854</v>
      </c>
      <c r="J191" s="504" t="s">
        <v>2854</v>
      </c>
      <c r="K191" s="504" t="s">
        <v>2854</v>
      </c>
      <c r="L191" s="505">
        <v>85235190</v>
      </c>
      <c r="M191" s="506" t="s">
        <v>666</v>
      </c>
      <c r="N191" s="504" t="s">
        <v>2854</v>
      </c>
      <c r="O191" s="504" t="s">
        <v>2854</v>
      </c>
      <c r="P191" s="507"/>
      <c r="Q191" s="360"/>
      <c r="R191" s="505"/>
      <c r="S191" s="508">
        <v>4060039088437</v>
      </c>
    </row>
    <row r="192" spans="1:16302" s="471" customFormat="1" x14ac:dyDescent="0.2">
      <c r="A192" s="472">
        <v>46023</v>
      </c>
      <c r="B192" s="355"/>
      <c r="C192" s="503" t="s">
        <v>2861</v>
      </c>
      <c r="D192" s="386" t="s">
        <v>2862</v>
      </c>
      <c r="E192" s="509" t="s">
        <v>2854</v>
      </c>
      <c r="F192" s="429" t="s">
        <v>2853</v>
      </c>
      <c r="G192" s="426">
        <v>12240</v>
      </c>
      <c r="H192" s="308">
        <f t="shared" si="2"/>
        <v>57577</v>
      </c>
      <c r="I192" s="504" t="s">
        <v>2854</v>
      </c>
      <c r="J192" s="504" t="s">
        <v>2854</v>
      </c>
      <c r="K192" s="504" t="s">
        <v>2854</v>
      </c>
      <c r="L192" s="505">
        <v>85235190</v>
      </c>
      <c r="M192" s="506" t="s">
        <v>666</v>
      </c>
      <c r="N192" s="504" t="s">
        <v>2854</v>
      </c>
      <c r="O192" s="504" t="s">
        <v>2854</v>
      </c>
      <c r="P192" s="507"/>
      <c r="Q192" s="360"/>
      <c r="R192" s="505"/>
      <c r="S192" s="508">
        <v>4060039088444</v>
      </c>
    </row>
    <row r="193" spans="1:19" s="471" customFormat="1" x14ac:dyDescent="0.2">
      <c r="A193" s="472">
        <v>46023</v>
      </c>
      <c r="B193" s="355"/>
      <c r="C193" s="503" t="s">
        <v>2863</v>
      </c>
      <c r="D193" s="386" t="s">
        <v>2864</v>
      </c>
      <c r="E193" s="387" t="s">
        <v>2865</v>
      </c>
      <c r="F193" s="429" t="s">
        <v>2853</v>
      </c>
      <c r="G193" s="426">
        <v>275.39999999999998</v>
      </c>
      <c r="H193" s="308">
        <f t="shared" si="2"/>
        <v>1295</v>
      </c>
      <c r="I193" s="504" t="s">
        <v>2854</v>
      </c>
      <c r="J193" s="504" t="s">
        <v>2854</v>
      </c>
      <c r="K193" s="504" t="s">
        <v>2854</v>
      </c>
      <c r="L193" s="505">
        <v>85176200</v>
      </c>
      <c r="M193" s="506" t="s">
        <v>626</v>
      </c>
      <c r="N193" s="504" t="s">
        <v>2854</v>
      </c>
      <c r="O193" s="504" t="s">
        <v>2854</v>
      </c>
      <c r="P193" s="507"/>
      <c r="Q193" s="360"/>
      <c r="R193" s="505"/>
      <c r="S193" s="508">
        <v>4060039088451</v>
      </c>
    </row>
    <row r="194" spans="1:19" s="471" customFormat="1" x14ac:dyDescent="0.2">
      <c r="A194" s="472">
        <v>46023</v>
      </c>
      <c r="B194" s="355"/>
      <c r="C194" s="503" t="s">
        <v>2866</v>
      </c>
      <c r="D194" s="386" t="s">
        <v>2867</v>
      </c>
      <c r="E194" s="387" t="s">
        <v>2868</v>
      </c>
      <c r="F194" s="429" t="s">
        <v>2853</v>
      </c>
      <c r="G194" s="426">
        <v>204</v>
      </c>
      <c r="H194" s="308">
        <f t="shared" si="2"/>
        <v>960</v>
      </c>
      <c r="I194" s="504" t="s">
        <v>2854</v>
      </c>
      <c r="J194" s="504" t="s">
        <v>2854</v>
      </c>
      <c r="K194" s="504" t="s">
        <v>2854</v>
      </c>
      <c r="L194" s="505">
        <v>85176200</v>
      </c>
      <c r="M194" s="506" t="s">
        <v>626</v>
      </c>
      <c r="N194" s="504" t="s">
        <v>2854</v>
      </c>
      <c r="O194" s="504" t="s">
        <v>2854</v>
      </c>
      <c r="P194" s="507"/>
      <c r="Q194" s="360"/>
      <c r="R194" s="505"/>
      <c r="S194" s="508">
        <v>4060039088468</v>
      </c>
    </row>
    <row r="195" spans="1:19" s="471" customFormat="1" x14ac:dyDescent="0.2">
      <c r="A195" s="472">
        <v>46023</v>
      </c>
      <c r="B195" s="355"/>
      <c r="C195" s="503" t="s">
        <v>2869</v>
      </c>
      <c r="D195" s="386" t="s">
        <v>2870</v>
      </c>
      <c r="E195" s="509" t="s">
        <v>2854</v>
      </c>
      <c r="F195" s="429" t="s">
        <v>2853</v>
      </c>
      <c r="G195" s="426">
        <v>153</v>
      </c>
      <c r="H195" s="308">
        <f t="shared" si="2"/>
        <v>720</v>
      </c>
      <c r="I195" s="504" t="s">
        <v>2854</v>
      </c>
      <c r="J195" s="504" t="s">
        <v>2854</v>
      </c>
      <c r="K195" s="504" t="s">
        <v>2854</v>
      </c>
      <c r="L195" s="505">
        <v>84145100</v>
      </c>
      <c r="M195" s="506" t="s">
        <v>666</v>
      </c>
      <c r="N195" s="504" t="s">
        <v>2854</v>
      </c>
      <c r="O195" s="504" t="s">
        <v>2854</v>
      </c>
      <c r="P195" s="507"/>
      <c r="Q195" s="360"/>
      <c r="R195" s="505"/>
      <c r="S195" s="508">
        <v>4060039148261</v>
      </c>
    </row>
    <row r="196" spans="1:19" s="471" customFormat="1" x14ac:dyDescent="0.2">
      <c r="A196" s="472">
        <v>46023</v>
      </c>
      <c r="B196" s="355"/>
      <c r="C196" s="503" t="s">
        <v>2871</v>
      </c>
      <c r="D196" s="386" t="s">
        <v>2872</v>
      </c>
      <c r="E196" s="509" t="s">
        <v>2854</v>
      </c>
      <c r="F196" s="429" t="s">
        <v>2853</v>
      </c>
      <c r="G196" s="426">
        <v>2805</v>
      </c>
      <c r="H196" s="308">
        <f t="shared" si="2"/>
        <v>13195</v>
      </c>
      <c r="I196" s="504" t="s">
        <v>2854</v>
      </c>
      <c r="J196" s="504" t="s">
        <v>2854</v>
      </c>
      <c r="K196" s="504" t="s">
        <v>2854</v>
      </c>
      <c r="L196" s="505">
        <v>85444290</v>
      </c>
      <c r="M196" s="506" t="s">
        <v>666</v>
      </c>
      <c r="N196" s="504" t="s">
        <v>2854</v>
      </c>
      <c r="O196" s="504" t="s">
        <v>2854</v>
      </c>
      <c r="P196" s="507"/>
      <c r="Q196" s="360"/>
      <c r="R196" s="505"/>
      <c r="S196" s="508">
        <v>4060039148278</v>
      </c>
    </row>
    <row r="197" spans="1:19" s="471" customFormat="1" x14ac:dyDescent="0.2">
      <c r="A197" s="472"/>
      <c r="B197" s="132" t="s">
        <v>2639</v>
      </c>
      <c r="C197" s="133" t="s">
        <v>2638</v>
      </c>
      <c r="D197" s="134" t="s">
        <v>2637</v>
      </c>
      <c r="E197" s="135" t="s">
        <v>2636</v>
      </c>
      <c r="F197" s="427" t="s">
        <v>682</v>
      </c>
      <c r="G197" s="308">
        <v>7230.86</v>
      </c>
      <c r="H197" s="308">
        <f t="shared" si="2"/>
        <v>34014</v>
      </c>
      <c r="I197" s="227" t="s">
        <v>2828</v>
      </c>
      <c r="J197" s="223" t="s">
        <v>229</v>
      </c>
      <c r="K197" s="137" t="s">
        <v>3</v>
      </c>
      <c r="L197" s="138">
        <v>85258900</v>
      </c>
      <c r="M197" s="137" t="s">
        <v>625</v>
      </c>
      <c r="N197" s="138"/>
      <c r="O197" s="138" t="s">
        <v>2635</v>
      </c>
      <c r="P197" s="158"/>
      <c r="Q197" s="137" t="s">
        <v>1118</v>
      </c>
      <c r="R197" s="209"/>
      <c r="S197" s="160">
        <v>4060039159519</v>
      </c>
    </row>
    <row r="198" spans="1:19" s="471" customFormat="1" ht="13.5" thickBot="1" x14ac:dyDescent="0.25">
      <c r="A198" s="468"/>
      <c r="B198" s="132" t="s">
        <v>1586</v>
      </c>
      <c r="C198" s="133" t="s">
        <v>631</v>
      </c>
      <c r="D198" s="134" t="s">
        <v>632</v>
      </c>
      <c r="E198" s="135" t="s">
        <v>1587</v>
      </c>
      <c r="F198" s="427" t="s">
        <v>682</v>
      </c>
      <c r="G198" s="308">
        <v>7230.86</v>
      </c>
      <c r="H198" s="308">
        <f t="shared" ref="H198:H261" si="3">ROUND(ROUND(G198*4.704,2),0)</f>
        <v>34014</v>
      </c>
      <c r="I198" s="227" t="s">
        <v>2828</v>
      </c>
      <c r="J198" s="137" t="s">
        <v>229</v>
      </c>
      <c r="K198" s="137" t="s">
        <v>3</v>
      </c>
      <c r="L198" s="138">
        <v>8525801931</v>
      </c>
      <c r="M198" s="137" t="s">
        <v>625</v>
      </c>
      <c r="N198" s="138">
        <v>44</v>
      </c>
      <c r="O198" s="138" t="s">
        <v>1588</v>
      </c>
      <c r="P198" s="158"/>
      <c r="Q198" s="137" t="s">
        <v>1118</v>
      </c>
      <c r="R198" s="209"/>
      <c r="S198" s="289">
        <v>8717332541010</v>
      </c>
    </row>
    <row r="199" spans="1:19" s="471" customFormat="1" ht="13.5" thickBot="1" x14ac:dyDescent="0.25">
      <c r="A199" s="468"/>
      <c r="B199" s="480" t="s">
        <v>1589</v>
      </c>
      <c r="C199" s="424"/>
      <c r="D199" s="379" t="s">
        <v>1160</v>
      </c>
      <c r="E199" s="379"/>
      <c r="F199" s="380"/>
      <c r="G199" s="380"/>
      <c r="H199" s="380"/>
      <c r="I199" s="481" t="s">
        <v>1160</v>
      </c>
      <c r="J199" s="481"/>
      <c r="K199" s="481"/>
      <c r="L199" s="481"/>
      <c r="M199" s="481"/>
      <c r="N199" s="481" t="s">
        <v>1160</v>
      </c>
      <c r="O199" s="481" t="s">
        <v>1160</v>
      </c>
      <c r="P199" s="379"/>
      <c r="Q199" s="382"/>
      <c r="R199" s="382"/>
      <c r="S199" s="482"/>
    </row>
    <row r="200" spans="1:19" s="471" customFormat="1" x14ac:dyDescent="0.2">
      <c r="A200" s="468"/>
      <c r="B200" s="449" t="s">
        <v>1590</v>
      </c>
      <c r="C200" s="510" t="s">
        <v>791</v>
      </c>
      <c r="D200" s="511" t="s">
        <v>799</v>
      </c>
      <c r="E200" s="510" t="s">
        <v>1591</v>
      </c>
      <c r="F200" s="427" t="s">
        <v>682</v>
      </c>
      <c r="G200" s="308">
        <v>1110.33</v>
      </c>
      <c r="H200" s="308">
        <f t="shared" si="3"/>
        <v>5223</v>
      </c>
      <c r="I200" s="227" t="s">
        <v>2828</v>
      </c>
      <c r="J200" s="137" t="s">
        <v>229</v>
      </c>
      <c r="K200" s="171" t="s">
        <v>34</v>
      </c>
      <c r="L200" s="181">
        <v>8517620000</v>
      </c>
      <c r="M200" s="171" t="s">
        <v>625</v>
      </c>
      <c r="N200" s="181">
        <v>11</v>
      </c>
      <c r="O200" s="181" t="s">
        <v>1592</v>
      </c>
      <c r="P200" s="290"/>
      <c r="Q200" s="134"/>
      <c r="R200" s="140"/>
      <c r="S200" s="140">
        <v>4060039021670</v>
      </c>
    </row>
    <row r="201" spans="1:19" s="471" customFormat="1" x14ac:dyDescent="0.2">
      <c r="A201" s="468"/>
      <c r="B201" s="449" t="s">
        <v>1593</v>
      </c>
      <c r="C201" s="510" t="s">
        <v>792</v>
      </c>
      <c r="D201" s="511" t="s">
        <v>800</v>
      </c>
      <c r="E201" s="510" t="s">
        <v>1594</v>
      </c>
      <c r="F201" s="427" t="s">
        <v>682</v>
      </c>
      <c r="G201" s="308">
        <v>638.33000000000004</v>
      </c>
      <c r="H201" s="308">
        <f t="shared" si="3"/>
        <v>3003</v>
      </c>
      <c r="I201" s="227" t="s">
        <v>2828</v>
      </c>
      <c r="J201" s="137" t="s">
        <v>229</v>
      </c>
      <c r="K201" s="171" t="s">
        <v>34</v>
      </c>
      <c r="L201" s="181">
        <v>8531900000</v>
      </c>
      <c r="M201" s="171" t="s">
        <v>669</v>
      </c>
      <c r="N201" s="181">
        <v>93</v>
      </c>
      <c r="O201" s="181" t="s">
        <v>1595</v>
      </c>
      <c r="P201" s="290"/>
      <c r="Q201" s="134"/>
      <c r="R201" s="140"/>
      <c r="S201" s="140">
        <v>4060039021687</v>
      </c>
    </row>
    <row r="202" spans="1:19" s="471" customFormat="1" x14ac:dyDescent="0.2">
      <c r="A202" s="468"/>
      <c r="B202" s="449" t="s">
        <v>1596</v>
      </c>
      <c r="C202" s="510" t="s">
        <v>793</v>
      </c>
      <c r="D202" s="511" t="s">
        <v>801</v>
      </c>
      <c r="E202" s="510" t="s">
        <v>1597</v>
      </c>
      <c r="F202" s="427" t="s">
        <v>682</v>
      </c>
      <c r="G202" s="308">
        <v>12.05</v>
      </c>
      <c r="H202" s="308">
        <f t="shared" si="3"/>
        <v>57</v>
      </c>
      <c r="I202" s="227" t="s">
        <v>2828</v>
      </c>
      <c r="J202" s="137" t="s">
        <v>229</v>
      </c>
      <c r="K202" s="171" t="s">
        <v>34</v>
      </c>
      <c r="L202" s="181">
        <v>8536909599</v>
      </c>
      <c r="M202" s="171" t="s">
        <v>669</v>
      </c>
      <c r="N202" s="181">
        <v>92</v>
      </c>
      <c r="O202" s="181" t="s">
        <v>1598</v>
      </c>
      <c r="P202" s="290"/>
      <c r="Q202" s="134"/>
      <c r="R202" s="140"/>
      <c r="S202" s="140">
        <v>4060039021694</v>
      </c>
    </row>
    <row r="203" spans="1:19" s="471" customFormat="1" x14ac:dyDescent="0.2">
      <c r="A203" s="468"/>
      <c r="B203" s="449" t="s">
        <v>1599</v>
      </c>
      <c r="C203" s="510" t="s">
        <v>794</v>
      </c>
      <c r="D203" s="511" t="s">
        <v>802</v>
      </c>
      <c r="E203" s="510" t="s">
        <v>1600</v>
      </c>
      <c r="F203" s="427" t="s">
        <v>682</v>
      </c>
      <c r="G203" s="308">
        <v>138.51</v>
      </c>
      <c r="H203" s="308">
        <f t="shared" si="3"/>
        <v>652</v>
      </c>
      <c r="I203" s="227" t="s">
        <v>2828</v>
      </c>
      <c r="J203" s="137" t="s">
        <v>229</v>
      </c>
      <c r="K203" s="171" t="s">
        <v>34</v>
      </c>
      <c r="L203" s="181">
        <v>8536501999</v>
      </c>
      <c r="M203" s="171" t="s">
        <v>669</v>
      </c>
      <c r="N203" s="181">
        <v>5</v>
      </c>
      <c r="O203" s="181" t="s">
        <v>1601</v>
      </c>
      <c r="P203" s="290"/>
      <c r="Q203" s="134"/>
      <c r="R203" s="140"/>
      <c r="S203" s="140">
        <v>4060039021700</v>
      </c>
    </row>
    <row r="204" spans="1:19" s="471" customFormat="1" x14ac:dyDescent="0.2">
      <c r="A204" s="468"/>
      <c r="B204" s="449" t="s">
        <v>1602</v>
      </c>
      <c r="C204" s="510" t="s">
        <v>795</v>
      </c>
      <c r="D204" s="511" t="s">
        <v>803</v>
      </c>
      <c r="E204" s="510" t="s">
        <v>1603</v>
      </c>
      <c r="F204" s="427" t="s">
        <v>682</v>
      </c>
      <c r="G204" s="308">
        <v>800.92</v>
      </c>
      <c r="H204" s="308">
        <f t="shared" si="3"/>
        <v>3768</v>
      </c>
      <c r="I204" s="227" t="s">
        <v>2828</v>
      </c>
      <c r="J204" s="137" t="s">
        <v>229</v>
      </c>
      <c r="K204" s="171" t="s">
        <v>34</v>
      </c>
      <c r="L204" s="181">
        <v>8536501999</v>
      </c>
      <c r="M204" s="171" t="s">
        <v>669</v>
      </c>
      <c r="N204" s="181">
        <v>6</v>
      </c>
      <c r="O204" s="181" t="s">
        <v>1604</v>
      </c>
      <c r="P204" s="290"/>
      <c r="Q204" s="134"/>
      <c r="R204" s="140"/>
      <c r="S204" s="140">
        <v>4060039022233</v>
      </c>
    </row>
    <row r="205" spans="1:19" s="471" customFormat="1" x14ac:dyDescent="0.2">
      <c r="A205" s="468"/>
      <c r="B205" s="449" t="s">
        <v>1605</v>
      </c>
      <c r="C205" s="510" t="s">
        <v>796</v>
      </c>
      <c r="D205" s="511" t="s">
        <v>804</v>
      </c>
      <c r="E205" s="510" t="s">
        <v>1606</v>
      </c>
      <c r="F205" s="427" t="s">
        <v>682</v>
      </c>
      <c r="G205" s="308">
        <v>81.900000000000006</v>
      </c>
      <c r="H205" s="308">
        <f t="shared" si="3"/>
        <v>385</v>
      </c>
      <c r="I205" s="227" t="s">
        <v>2836</v>
      </c>
      <c r="J205" s="137" t="s">
        <v>229</v>
      </c>
      <c r="K205" s="171" t="s">
        <v>34</v>
      </c>
      <c r="L205" s="181">
        <v>8506501000</v>
      </c>
      <c r="M205" s="171" t="s">
        <v>669</v>
      </c>
      <c r="N205" s="181">
        <v>120</v>
      </c>
      <c r="O205" s="181" t="s">
        <v>1434</v>
      </c>
      <c r="P205" s="290"/>
      <c r="Q205" s="134"/>
      <c r="R205" s="140"/>
      <c r="S205" s="140">
        <v>4060039022226</v>
      </c>
    </row>
    <row r="206" spans="1:19" s="471" customFormat="1" x14ac:dyDescent="0.2">
      <c r="A206" s="468"/>
      <c r="B206" s="449" t="s">
        <v>1607</v>
      </c>
      <c r="C206" s="510" t="s">
        <v>1608</v>
      </c>
      <c r="D206" s="511" t="s">
        <v>1609</v>
      </c>
      <c r="E206" s="510" t="s">
        <v>1610</v>
      </c>
      <c r="F206" s="427" t="s">
        <v>682</v>
      </c>
      <c r="G206" s="308">
        <v>827.42</v>
      </c>
      <c r="H206" s="308">
        <f t="shared" si="3"/>
        <v>3892</v>
      </c>
      <c r="I206" s="227" t="s">
        <v>2828</v>
      </c>
      <c r="J206" s="137" t="s">
        <v>229</v>
      </c>
      <c r="K206" s="171" t="s">
        <v>34</v>
      </c>
      <c r="L206" s="181">
        <v>8536501999</v>
      </c>
      <c r="M206" s="171" t="s">
        <v>669</v>
      </c>
      <c r="N206" s="181">
        <v>1</v>
      </c>
      <c r="O206" s="181" t="s">
        <v>1611</v>
      </c>
      <c r="P206" s="290"/>
      <c r="Q206" s="134"/>
      <c r="R206" s="140"/>
      <c r="S206" s="140">
        <v>4060039022257</v>
      </c>
    </row>
    <row r="207" spans="1:19" s="471" customFormat="1" ht="16.5" x14ac:dyDescent="0.2">
      <c r="A207" s="468"/>
      <c r="B207" s="449" t="s">
        <v>1612</v>
      </c>
      <c r="C207" s="510" t="s">
        <v>797</v>
      </c>
      <c r="D207" s="511" t="s">
        <v>805</v>
      </c>
      <c r="E207" s="510" t="s">
        <v>1613</v>
      </c>
      <c r="F207" s="427" t="s">
        <v>682</v>
      </c>
      <c r="G207" s="308">
        <v>11.21</v>
      </c>
      <c r="H207" s="308">
        <f t="shared" si="3"/>
        <v>53</v>
      </c>
      <c r="I207" s="227" t="s">
        <v>2828</v>
      </c>
      <c r="J207" s="137" t="s">
        <v>229</v>
      </c>
      <c r="K207" s="171" t="s">
        <v>34</v>
      </c>
      <c r="L207" s="181">
        <v>3926909790</v>
      </c>
      <c r="M207" s="171" t="s">
        <v>669</v>
      </c>
      <c r="N207" s="181">
        <v>4</v>
      </c>
      <c r="O207" s="181" t="s">
        <v>1614</v>
      </c>
      <c r="P207" s="291" t="s">
        <v>1615</v>
      </c>
      <c r="Q207" s="134"/>
      <c r="R207" s="140"/>
      <c r="S207" s="140">
        <v>4060039022240</v>
      </c>
    </row>
    <row r="208" spans="1:19" s="471" customFormat="1" ht="16.5" x14ac:dyDescent="0.2">
      <c r="A208" s="468"/>
      <c r="B208" s="449" t="s">
        <v>1616</v>
      </c>
      <c r="C208" s="510" t="s">
        <v>1617</v>
      </c>
      <c r="D208" s="511" t="s">
        <v>1618</v>
      </c>
      <c r="E208" s="510" t="s">
        <v>1619</v>
      </c>
      <c r="F208" s="427" t="s">
        <v>682</v>
      </c>
      <c r="G208" s="308">
        <v>13.49</v>
      </c>
      <c r="H208" s="308">
        <f t="shared" si="3"/>
        <v>63</v>
      </c>
      <c r="I208" s="227" t="s">
        <v>2828</v>
      </c>
      <c r="J208" s="137" t="s">
        <v>229</v>
      </c>
      <c r="K208" s="171" t="s">
        <v>34</v>
      </c>
      <c r="L208" s="181">
        <v>926909790</v>
      </c>
      <c r="M208" s="171" t="s">
        <v>669</v>
      </c>
      <c r="N208" s="181">
        <v>1</v>
      </c>
      <c r="O208" s="181" t="s">
        <v>1620</v>
      </c>
      <c r="P208" s="291" t="s">
        <v>1621</v>
      </c>
      <c r="Q208" s="134"/>
      <c r="R208" s="140"/>
      <c r="S208" s="140">
        <v>4060039022264</v>
      </c>
    </row>
    <row r="209" spans="1:19" s="471" customFormat="1" ht="16.5" x14ac:dyDescent="0.2">
      <c r="A209" s="512"/>
      <c r="B209" s="449" t="s">
        <v>1622</v>
      </c>
      <c r="C209" s="510" t="s">
        <v>1623</v>
      </c>
      <c r="D209" s="511" t="s">
        <v>1624</v>
      </c>
      <c r="E209" s="510" t="s">
        <v>1625</v>
      </c>
      <c r="F209" s="427" t="s">
        <v>682</v>
      </c>
      <c r="G209" s="308">
        <v>20.239999999999998</v>
      </c>
      <c r="H209" s="308">
        <f t="shared" si="3"/>
        <v>95</v>
      </c>
      <c r="I209" s="227" t="s">
        <v>2828</v>
      </c>
      <c r="J209" s="137" t="s">
        <v>229</v>
      </c>
      <c r="K209" s="171" t="s">
        <v>34</v>
      </c>
      <c r="L209" s="181">
        <v>3926909790</v>
      </c>
      <c r="M209" s="171" t="s">
        <v>669</v>
      </c>
      <c r="N209" s="181">
        <v>0</v>
      </c>
      <c r="O209" s="181" t="s">
        <v>1450</v>
      </c>
      <c r="P209" s="291" t="s">
        <v>1621</v>
      </c>
      <c r="Q209" s="134"/>
      <c r="R209" s="140"/>
      <c r="S209" s="140">
        <v>4060039022271</v>
      </c>
    </row>
    <row r="210" spans="1:19" s="471" customFormat="1" ht="13.5" thickBot="1" x14ac:dyDescent="0.25">
      <c r="A210" s="512"/>
      <c r="B210" s="449" t="s">
        <v>1626</v>
      </c>
      <c r="C210" s="510" t="s">
        <v>798</v>
      </c>
      <c r="D210" s="511" t="s">
        <v>806</v>
      </c>
      <c r="E210" s="510" t="s">
        <v>1627</v>
      </c>
      <c r="F210" s="427" t="s">
        <v>682</v>
      </c>
      <c r="G210" s="308">
        <v>1324.84</v>
      </c>
      <c r="H210" s="308">
        <f t="shared" si="3"/>
        <v>6232</v>
      </c>
      <c r="I210" s="227" t="s">
        <v>2828</v>
      </c>
      <c r="J210" s="137" t="s">
        <v>229</v>
      </c>
      <c r="K210" s="171" t="s">
        <v>34</v>
      </c>
      <c r="L210" s="181">
        <v>8536909599</v>
      </c>
      <c r="M210" s="171" t="s">
        <v>669</v>
      </c>
      <c r="N210" s="181">
        <v>1</v>
      </c>
      <c r="O210" s="181" t="s">
        <v>1628</v>
      </c>
      <c r="P210" s="290"/>
      <c r="Q210" s="134"/>
      <c r="R210" s="140"/>
      <c r="S210" s="140">
        <v>4060039022288</v>
      </c>
    </row>
    <row r="211" spans="1:19" s="471" customFormat="1" ht="13.5" thickBot="1" x14ac:dyDescent="0.25">
      <c r="A211" s="512"/>
      <c r="B211" s="480" t="s">
        <v>1629</v>
      </c>
      <c r="C211" s="424"/>
      <c r="D211" s="379" t="s">
        <v>1160</v>
      </c>
      <c r="E211" s="379"/>
      <c r="F211" s="380"/>
      <c r="G211" s="380"/>
      <c r="H211" s="380"/>
      <c r="I211" s="481" t="s">
        <v>1160</v>
      </c>
      <c r="J211" s="481"/>
      <c r="K211" s="481"/>
      <c r="L211" s="481"/>
      <c r="M211" s="481"/>
      <c r="N211" s="481" t="s">
        <v>1160</v>
      </c>
      <c r="O211" s="481" t="s">
        <v>1160</v>
      </c>
      <c r="P211" s="379"/>
      <c r="Q211" s="382"/>
      <c r="R211" s="382"/>
      <c r="S211" s="482"/>
    </row>
    <row r="212" spans="1:19" s="471" customFormat="1" x14ac:dyDescent="0.2">
      <c r="A212" s="512"/>
      <c r="B212" s="147" t="s">
        <v>1630</v>
      </c>
      <c r="C212" s="148"/>
      <c r="D212" s="149"/>
      <c r="E212" s="148"/>
      <c r="F212" s="150"/>
      <c r="G212" s="473"/>
      <c r="H212" s="473"/>
      <c r="I212" s="205" t="s">
        <v>1160</v>
      </c>
      <c r="J212" s="151"/>
      <c r="K212" s="151"/>
      <c r="L212" s="151"/>
      <c r="M212" s="151"/>
      <c r="N212" s="151" t="s">
        <v>1160</v>
      </c>
      <c r="O212" s="151" t="s">
        <v>1160</v>
      </c>
      <c r="P212" s="257"/>
      <c r="Q212" s="151"/>
      <c r="R212" s="151"/>
      <c r="S212" s="280"/>
    </row>
    <row r="213" spans="1:19" s="471" customFormat="1" x14ac:dyDescent="0.2">
      <c r="A213" s="512"/>
      <c r="B213" s="132" t="s">
        <v>1631</v>
      </c>
      <c r="C213" s="133" t="s">
        <v>677</v>
      </c>
      <c r="D213" s="134" t="s">
        <v>415</v>
      </c>
      <c r="E213" s="135" t="s">
        <v>1632</v>
      </c>
      <c r="F213" s="427" t="s">
        <v>682</v>
      </c>
      <c r="G213" s="308">
        <v>1771.03</v>
      </c>
      <c r="H213" s="308">
        <f t="shared" si="3"/>
        <v>8331</v>
      </c>
      <c r="I213" s="227" t="s">
        <v>2828</v>
      </c>
      <c r="J213" s="137" t="s">
        <v>229</v>
      </c>
      <c r="K213" s="137" t="s">
        <v>3</v>
      </c>
      <c r="L213" s="138">
        <v>8536501999</v>
      </c>
      <c r="M213" s="137" t="s">
        <v>666</v>
      </c>
      <c r="N213" s="138">
        <v>11</v>
      </c>
      <c r="O213" s="138" t="s">
        <v>1633</v>
      </c>
      <c r="P213" s="158"/>
      <c r="Q213" s="137"/>
      <c r="R213" s="137"/>
      <c r="S213" s="160">
        <v>8717332341863</v>
      </c>
    </row>
    <row r="214" spans="1:19" s="471" customFormat="1" x14ac:dyDescent="0.2">
      <c r="A214" s="512"/>
      <c r="B214" s="132" t="s">
        <v>1634</v>
      </c>
      <c r="C214" s="133" t="s">
        <v>418</v>
      </c>
      <c r="D214" s="134" t="s">
        <v>417</v>
      </c>
      <c r="E214" s="135" t="s">
        <v>1635</v>
      </c>
      <c r="F214" s="427" t="s">
        <v>682</v>
      </c>
      <c r="G214" s="308">
        <v>2277.2199999999998</v>
      </c>
      <c r="H214" s="308">
        <f t="shared" si="3"/>
        <v>10712</v>
      </c>
      <c r="I214" s="227" t="s">
        <v>2828</v>
      </c>
      <c r="J214" s="137" t="s">
        <v>229</v>
      </c>
      <c r="K214" s="137" t="s">
        <v>3</v>
      </c>
      <c r="L214" s="138">
        <v>8536501999</v>
      </c>
      <c r="M214" s="137" t="s">
        <v>666</v>
      </c>
      <c r="N214" s="138">
        <v>1</v>
      </c>
      <c r="O214" s="138" t="s">
        <v>1636</v>
      </c>
      <c r="P214" s="158"/>
      <c r="Q214" s="137"/>
      <c r="R214" s="137"/>
      <c r="S214" s="160">
        <v>8717332341870</v>
      </c>
    </row>
    <row r="215" spans="1:19" s="471" customFormat="1" x14ac:dyDescent="0.2">
      <c r="A215" s="512"/>
      <c r="B215" s="132" t="s">
        <v>1637</v>
      </c>
      <c r="C215" s="133" t="s">
        <v>421</v>
      </c>
      <c r="D215" s="134" t="s">
        <v>420</v>
      </c>
      <c r="E215" s="135" t="s">
        <v>1638</v>
      </c>
      <c r="F215" s="427" t="s">
        <v>682</v>
      </c>
      <c r="G215" s="308">
        <v>2783.44</v>
      </c>
      <c r="H215" s="308">
        <f t="shared" si="3"/>
        <v>13093</v>
      </c>
      <c r="I215" s="227" t="s">
        <v>2828</v>
      </c>
      <c r="J215" s="137" t="s">
        <v>229</v>
      </c>
      <c r="K215" s="137" t="s">
        <v>3</v>
      </c>
      <c r="L215" s="138">
        <v>8536501999</v>
      </c>
      <c r="M215" s="137" t="s">
        <v>666</v>
      </c>
      <c r="N215" s="138">
        <v>1</v>
      </c>
      <c r="O215" s="138" t="s">
        <v>1636</v>
      </c>
      <c r="P215" s="158"/>
      <c r="Q215" s="137"/>
      <c r="R215" s="137"/>
      <c r="S215" s="160">
        <v>8717332341887</v>
      </c>
    </row>
    <row r="216" spans="1:19" s="471" customFormat="1" x14ac:dyDescent="0.2">
      <c r="A216" s="512"/>
      <c r="B216" s="132" t="s">
        <v>1639</v>
      </c>
      <c r="C216" s="133" t="s">
        <v>424</v>
      </c>
      <c r="D216" s="134" t="s">
        <v>423</v>
      </c>
      <c r="E216" s="135" t="s">
        <v>1640</v>
      </c>
      <c r="F216" s="427" t="s">
        <v>682</v>
      </c>
      <c r="G216" s="308">
        <v>201.95</v>
      </c>
      <c r="H216" s="308">
        <f t="shared" si="3"/>
        <v>950</v>
      </c>
      <c r="I216" s="227" t="s">
        <v>2828</v>
      </c>
      <c r="J216" s="137" t="s">
        <v>229</v>
      </c>
      <c r="K216" s="137" t="s">
        <v>3</v>
      </c>
      <c r="L216" s="138">
        <v>8536909599</v>
      </c>
      <c r="M216" s="137" t="s">
        <v>666</v>
      </c>
      <c r="N216" s="138">
        <v>14</v>
      </c>
      <c r="O216" s="138" t="s">
        <v>1641</v>
      </c>
      <c r="P216" s="158"/>
      <c r="Q216" s="137"/>
      <c r="R216" s="137"/>
      <c r="S216" s="160">
        <v>8717332341856</v>
      </c>
    </row>
    <row r="217" spans="1:19" s="471" customFormat="1" x14ac:dyDescent="0.2">
      <c r="A217" s="512"/>
      <c r="B217" s="132" t="s">
        <v>1642</v>
      </c>
      <c r="C217" s="133" t="s">
        <v>433</v>
      </c>
      <c r="D217" s="134" t="s">
        <v>432</v>
      </c>
      <c r="E217" s="135" t="s">
        <v>1643</v>
      </c>
      <c r="F217" s="427" t="s">
        <v>682</v>
      </c>
      <c r="G217" s="308">
        <v>5029.09</v>
      </c>
      <c r="H217" s="308">
        <f t="shared" si="3"/>
        <v>23657</v>
      </c>
      <c r="I217" s="227" t="s">
        <v>2828</v>
      </c>
      <c r="J217" s="137" t="s">
        <v>229</v>
      </c>
      <c r="K217" s="137" t="s">
        <v>3</v>
      </c>
      <c r="L217" s="138">
        <v>8536501999</v>
      </c>
      <c r="M217" s="137" t="s">
        <v>666</v>
      </c>
      <c r="N217" s="138">
        <v>4</v>
      </c>
      <c r="O217" s="138" t="s">
        <v>1644</v>
      </c>
      <c r="P217" s="285"/>
      <c r="Q217" s="137"/>
      <c r="R217" s="209"/>
      <c r="S217" s="160">
        <v>8717332263530</v>
      </c>
    </row>
    <row r="218" spans="1:19" s="471" customFormat="1" x14ac:dyDescent="0.2">
      <c r="A218" s="512"/>
      <c r="B218" s="132" t="s">
        <v>1645</v>
      </c>
      <c r="C218" s="133" t="s">
        <v>436</v>
      </c>
      <c r="D218" s="134" t="s">
        <v>435</v>
      </c>
      <c r="E218" s="135" t="s">
        <v>1646</v>
      </c>
      <c r="F218" s="427" t="s">
        <v>682</v>
      </c>
      <c r="G218" s="308">
        <v>5029.09</v>
      </c>
      <c r="H218" s="308">
        <f t="shared" si="3"/>
        <v>23657</v>
      </c>
      <c r="I218" s="227" t="s">
        <v>2828</v>
      </c>
      <c r="J218" s="137" t="s">
        <v>229</v>
      </c>
      <c r="K218" s="137" t="s">
        <v>3</v>
      </c>
      <c r="L218" s="138">
        <v>8536501999</v>
      </c>
      <c r="M218" s="137" t="s">
        <v>666</v>
      </c>
      <c r="N218" s="138">
        <v>6</v>
      </c>
      <c r="O218" s="138" t="s">
        <v>1647</v>
      </c>
      <c r="P218" s="285"/>
      <c r="Q218" s="137"/>
      <c r="R218" s="209"/>
      <c r="S218" s="160">
        <v>8717332263547</v>
      </c>
    </row>
    <row r="219" spans="1:19" s="471" customFormat="1" x14ac:dyDescent="0.2">
      <c r="A219" s="512"/>
      <c r="B219" s="132" t="s">
        <v>1648</v>
      </c>
      <c r="C219" s="133" t="s">
        <v>427</v>
      </c>
      <c r="D219" s="134" t="s">
        <v>426</v>
      </c>
      <c r="E219" s="135" t="s">
        <v>428</v>
      </c>
      <c r="F219" s="427" t="s">
        <v>682</v>
      </c>
      <c r="G219" s="308">
        <v>2266.52</v>
      </c>
      <c r="H219" s="308">
        <f t="shared" si="3"/>
        <v>10662</v>
      </c>
      <c r="I219" s="227" t="s">
        <v>2828</v>
      </c>
      <c r="J219" s="137" t="s">
        <v>229</v>
      </c>
      <c r="K219" s="138">
        <v>1</v>
      </c>
      <c r="L219" s="138">
        <v>8536501999</v>
      </c>
      <c r="M219" s="137" t="s">
        <v>666</v>
      </c>
      <c r="N219" s="138">
        <v>32</v>
      </c>
      <c r="O219" s="138" t="s">
        <v>1649</v>
      </c>
      <c r="P219" s="285"/>
      <c r="Q219" s="137"/>
      <c r="R219" s="209"/>
      <c r="S219" s="160">
        <v>8717332263554</v>
      </c>
    </row>
    <row r="220" spans="1:19" s="471" customFormat="1" x14ac:dyDescent="0.2">
      <c r="A220" s="512"/>
      <c r="B220" s="132" t="s">
        <v>1650</v>
      </c>
      <c r="C220" s="133" t="s">
        <v>430</v>
      </c>
      <c r="D220" s="134" t="s">
        <v>429</v>
      </c>
      <c r="E220" s="135" t="s">
        <v>431</v>
      </c>
      <c r="F220" s="427" t="s">
        <v>682</v>
      </c>
      <c r="G220" s="308">
        <v>2266.52</v>
      </c>
      <c r="H220" s="308">
        <f t="shared" si="3"/>
        <v>10662</v>
      </c>
      <c r="I220" s="227" t="s">
        <v>2828</v>
      </c>
      <c r="J220" s="137" t="s">
        <v>229</v>
      </c>
      <c r="K220" s="137" t="s">
        <v>3</v>
      </c>
      <c r="L220" s="138">
        <v>8536501999</v>
      </c>
      <c r="M220" s="137" t="s">
        <v>666</v>
      </c>
      <c r="N220" s="138">
        <v>23</v>
      </c>
      <c r="O220" s="138" t="s">
        <v>1647</v>
      </c>
      <c r="P220" s="285"/>
      <c r="Q220" s="137"/>
      <c r="R220" s="209"/>
      <c r="S220" s="160">
        <v>8717332263561</v>
      </c>
    </row>
    <row r="221" spans="1:19" s="471" customFormat="1" x14ac:dyDescent="0.2">
      <c r="A221" s="512"/>
      <c r="B221" s="132" t="s">
        <v>1651</v>
      </c>
      <c r="C221" s="133" t="s">
        <v>439</v>
      </c>
      <c r="D221" s="134" t="s">
        <v>438</v>
      </c>
      <c r="E221" s="135" t="s">
        <v>1652</v>
      </c>
      <c r="F221" s="427" t="s">
        <v>682</v>
      </c>
      <c r="G221" s="308">
        <v>2411.4299999999998</v>
      </c>
      <c r="H221" s="308">
        <f t="shared" si="3"/>
        <v>11343</v>
      </c>
      <c r="I221" s="227" t="s">
        <v>2828</v>
      </c>
      <c r="J221" s="137" t="s">
        <v>229</v>
      </c>
      <c r="K221" s="137" t="s">
        <v>3</v>
      </c>
      <c r="L221" s="138">
        <v>8536501999</v>
      </c>
      <c r="M221" s="137" t="s">
        <v>666</v>
      </c>
      <c r="N221" s="138">
        <v>5</v>
      </c>
      <c r="O221" s="138" t="s">
        <v>1647</v>
      </c>
      <c r="P221" s="158"/>
      <c r="Q221" s="137"/>
      <c r="R221" s="137"/>
      <c r="S221" s="160">
        <v>8717332382514</v>
      </c>
    </row>
    <row r="222" spans="1:19" s="471" customFormat="1" x14ac:dyDescent="0.2">
      <c r="A222" s="512"/>
      <c r="B222" s="132" t="s">
        <v>1653</v>
      </c>
      <c r="C222" s="133" t="s">
        <v>442</v>
      </c>
      <c r="D222" s="134" t="s">
        <v>441</v>
      </c>
      <c r="E222" s="135" t="s">
        <v>1654</v>
      </c>
      <c r="F222" s="427" t="s">
        <v>682</v>
      </c>
      <c r="G222" s="308">
        <v>2411.4299999999998</v>
      </c>
      <c r="H222" s="308">
        <f t="shared" si="3"/>
        <v>11343</v>
      </c>
      <c r="I222" s="227" t="s">
        <v>2828</v>
      </c>
      <c r="J222" s="137" t="s">
        <v>229</v>
      </c>
      <c r="K222" s="137" t="s">
        <v>3</v>
      </c>
      <c r="L222" s="138">
        <v>8536501999</v>
      </c>
      <c r="M222" s="137" t="s">
        <v>666</v>
      </c>
      <c r="N222" s="138">
        <v>7</v>
      </c>
      <c r="O222" s="138" t="s">
        <v>1655</v>
      </c>
      <c r="P222" s="158"/>
      <c r="Q222" s="137"/>
      <c r="R222" s="137"/>
      <c r="S222" s="160">
        <v>8717332382507</v>
      </c>
    </row>
    <row r="223" spans="1:19" s="471" customFormat="1" x14ac:dyDescent="0.2">
      <c r="A223" s="512"/>
      <c r="B223" s="132" t="s">
        <v>1656</v>
      </c>
      <c r="C223" s="133" t="s">
        <v>445</v>
      </c>
      <c r="D223" s="134" t="s">
        <v>444</v>
      </c>
      <c r="E223" s="135" t="s">
        <v>1657</v>
      </c>
      <c r="F223" s="427" t="s">
        <v>682</v>
      </c>
      <c r="G223" s="308">
        <v>5526.98</v>
      </c>
      <c r="H223" s="308">
        <f t="shared" si="3"/>
        <v>25999</v>
      </c>
      <c r="I223" s="227" t="s">
        <v>2828</v>
      </c>
      <c r="J223" s="137" t="s">
        <v>229</v>
      </c>
      <c r="K223" s="137" t="s">
        <v>229</v>
      </c>
      <c r="L223" s="138">
        <v>8531900000</v>
      </c>
      <c r="M223" s="137" t="s">
        <v>666</v>
      </c>
      <c r="N223" s="138">
        <v>0</v>
      </c>
      <c r="O223" s="138" t="s">
        <v>1647</v>
      </c>
      <c r="P223" s="158"/>
      <c r="Q223" s="137"/>
      <c r="R223" s="137"/>
      <c r="S223" s="160">
        <v>8717332382491</v>
      </c>
    </row>
    <row r="224" spans="1:19" s="471" customFormat="1" x14ac:dyDescent="0.2">
      <c r="A224" s="512"/>
      <c r="B224" s="132" t="s">
        <v>1658</v>
      </c>
      <c r="C224" s="133" t="s">
        <v>448</v>
      </c>
      <c r="D224" s="134" t="s">
        <v>447</v>
      </c>
      <c r="E224" s="135" t="s">
        <v>1659</v>
      </c>
      <c r="F224" s="427" t="s">
        <v>682</v>
      </c>
      <c r="G224" s="308">
        <v>5526.98</v>
      </c>
      <c r="H224" s="308">
        <f t="shared" si="3"/>
        <v>25999</v>
      </c>
      <c r="I224" s="227" t="s">
        <v>2828</v>
      </c>
      <c r="J224" s="137" t="s">
        <v>229</v>
      </c>
      <c r="K224" s="137" t="s">
        <v>3</v>
      </c>
      <c r="L224" s="138">
        <v>8536501999</v>
      </c>
      <c r="M224" s="137" t="s">
        <v>666</v>
      </c>
      <c r="N224" s="138">
        <v>0</v>
      </c>
      <c r="O224" s="138" t="s">
        <v>1660</v>
      </c>
      <c r="P224" s="158"/>
      <c r="Q224" s="137"/>
      <c r="R224" s="137"/>
      <c r="S224" s="160">
        <v>8717332382484</v>
      </c>
    </row>
    <row r="225" spans="1:19" s="471" customFormat="1" x14ac:dyDescent="0.2">
      <c r="A225" s="512"/>
      <c r="B225" s="132" t="s">
        <v>1661</v>
      </c>
      <c r="C225" s="133" t="s">
        <v>451</v>
      </c>
      <c r="D225" s="134" t="s">
        <v>450</v>
      </c>
      <c r="E225" s="135" t="s">
        <v>1662</v>
      </c>
      <c r="F225" s="427" t="s">
        <v>682</v>
      </c>
      <c r="G225" s="308">
        <v>252.66</v>
      </c>
      <c r="H225" s="308">
        <f t="shared" si="3"/>
        <v>1189</v>
      </c>
      <c r="I225" s="227" t="s">
        <v>2828</v>
      </c>
      <c r="J225" s="137" t="s">
        <v>229</v>
      </c>
      <c r="K225" s="137" t="s">
        <v>3</v>
      </c>
      <c r="L225" s="138">
        <v>3926909790</v>
      </c>
      <c r="M225" s="137" t="s">
        <v>666</v>
      </c>
      <c r="N225" s="138">
        <v>6</v>
      </c>
      <c r="O225" s="138" t="s">
        <v>1663</v>
      </c>
      <c r="P225" s="158"/>
      <c r="Q225" s="137"/>
      <c r="R225" s="137"/>
      <c r="S225" s="160">
        <v>8717332815821</v>
      </c>
    </row>
    <row r="226" spans="1:19" s="471" customFormat="1" ht="16.5" x14ac:dyDescent="0.2">
      <c r="A226" s="512"/>
      <c r="B226" s="132" t="s">
        <v>1664</v>
      </c>
      <c r="C226" s="133" t="s">
        <v>868</v>
      </c>
      <c r="D226" s="134" t="s">
        <v>871</v>
      </c>
      <c r="E226" s="135" t="s">
        <v>1665</v>
      </c>
      <c r="F226" s="427" t="s">
        <v>682</v>
      </c>
      <c r="G226" s="308">
        <v>628.64</v>
      </c>
      <c r="H226" s="308">
        <f t="shared" si="3"/>
        <v>2957</v>
      </c>
      <c r="I226" s="227" t="s">
        <v>2828</v>
      </c>
      <c r="J226" s="137" t="s">
        <v>229</v>
      </c>
      <c r="K226" s="137" t="s">
        <v>3</v>
      </c>
      <c r="L226" s="138">
        <v>8531900000</v>
      </c>
      <c r="M226" s="137" t="s">
        <v>666</v>
      </c>
      <c r="N226" s="138">
        <v>21</v>
      </c>
      <c r="O226" s="138" t="s">
        <v>1666</v>
      </c>
      <c r="P226" s="158"/>
      <c r="Q226" s="137"/>
      <c r="R226" s="209" t="s">
        <v>1667</v>
      </c>
      <c r="S226" s="160">
        <v>8717332036431</v>
      </c>
    </row>
    <row r="227" spans="1:19" s="471" customFormat="1" ht="16.5" x14ac:dyDescent="0.2">
      <c r="A227" s="512"/>
      <c r="B227" s="132" t="s">
        <v>1668</v>
      </c>
      <c r="C227" s="133" t="s">
        <v>869</v>
      </c>
      <c r="D227" s="134" t="s">
        <v>872</v>
      </c>
      <c r="E227" s="135" t="s">
        <v>1669</v>
      </c>
      <c r="F227" s="427" t="s">
        <v>682</v>
      </c>
      <c r="G227" s="308">
        <v>1026.3399999999999</v>
      </c>
      <c r="H227" s="308">
        <f t="shared" si="3"/>
        <v>4828</v>
      </c>
      <c r="I227" s="227" t="s">
        <v>2828</v>
      </c>
      <c r="J227" s="137" t="s">
        <v>229</v>
      </c>
      <c r="K227" s="137" t="s">
        <v>3</v>
      </c>
      <c r="L227" s="138">
        <v>8531900000</v>
      </c>
      <c r="M227" s="137" t="s">
        <v>666</v>
      </c>
      <c r="N227" s="138">
        <v>10</v>
      </c>
      <c r="O227" s="138" t="s">
        <v>1423</v>
      </c>
      <c r="P227" s="158"/>
      <c r="Q227" s="137"/>
      <c r="R227" s="209" t="s">
        <v>1667</v>
      </c>
      <c r="S227" s="160">
        <v>8717332036448</v>
      </c>
    </row>
    <row r="228" spans="1:19" s="471" customFormat="1" ht="16.5" x14ac:dyDescent="0.2">
      <c r="A228" s="512"/>
      <c r="B228" s="132" t="s">
        <v>1670</v>
      </c>
      <c r="C228" s="133" t="s">
        <v>870</v>
      </c>
      <c r="D228" s="134" t="s">
        <v>873</v>
      </c>
      <c r="E228" s="135" t="s">
        <v>1671</v>
      </c>
      <c r="F228" s="427" t="s">
        <v>682</v>
      </c>
      <c r="G228" s="308">
        <v>2754.02</v>
      </c>
      <c r="H228" s="308">
        <f t="shared" si="3"/>
        <v>12955</v>
      </c>
      <c r="I228" s="227" t="s">
        <v>2828</v>
      </c>
      <c r="J228" s="137" t="s">
        <v>229</v>
      </c>
      <c r="K228" s="137" t="s">
        <v>3</v>
      </c>
      <c r="L228" s="138">
        <v>8531900000</v>
      </c>
      <c r="M228" s="137" t="s">
        <v>666</v>
      </c>
      <c r="N228" s="138">
        <v>0</v>
      </c>
      <c r="O228" s="138" t="s">
        <v>1219</v>
      </c>
      <c r="P228" s="158"/>
      <c r="Q228" s="137"/>
      <c r="R228" s="209" t="s">
        <v>1667</v>
      </c>
      <c r="S228" s="160">
        <v>8717332036455</v>
      </c>
    </row>
    <row r="229" spans="1:19" s="471" customFormat="1" x14ac:dyDescent="0.2">
      <c r="A229" s="512"/>
      <c r="B229" s="132" t="s">
        <v>1672</v>
      </c>
      <c r="C229" s="133" t="s">
        <v>453</v>
      </c>
      <c r="D229" s="134" t="s">
        <v>652</v>
      </c>
      <c r="E229" s="135" t="s">
        <v>1673</v>
      </c>
      <c r="F229" s="427" t="s">
        <v>682</v>
      </c>
      <c r="G229" s="308">
        <v>632.91999999999996</v>
      </c>
      <c r="H229" s="308">
        <f t="shared" si="3"/>
        <v>2977</v>
      </c>
      <c r="I229" s="227" t="s">
        <v>2828</v>
      </c>
      <c r="J229" s="137" t="s">
        <v>229</v>
      </c>
      <c r="K229" s="138" t="s">
        <v>3</v>
      </c>
      <c r="L229" s="138">
        <v>8531900000</v>
      </c>
      <c r="M229" s="137" t="s">
        <v>666</v>
      </c>
      <c r="N229" s="138">
        <v>46</v>
      </c>
      <c r="O229" s="138" t="s">
        <v>1219</v>
      </c>
      <c r="P229" s="158"/>
      <c r="Q229" s="137"/>
      <c r="R229" s="209"/>
      <c r="S229" s="160">
        <v>8717332036486</v>
      </c>
    </row>
    <row r="230" spans="1:19" s="471" customFormat="1" x14ac:dyDescent="0.2">
      <c r="A230" s="512"/>
      <c r="B230" s="132" t="s">
        <v>1674</v>
      </c>
      <c r="C230" s="133" t="s">
        <v>455</v>
      </c>
      <c r="D230" s="134" t="s">
        <v>2839</v>
      </c>
      <c r="E230" s="135" t="s">
        <v>1675</v>
      </c>
      <c r="F230" s="427" t="s">
        <v>682</v>
      </c>
      <c r="G230" s="308">
        <v>1026.3399999999999</v>
      </c>
      <c r="H230" s="308">
        <f t="shared" si="3"/>
        <v>4828</v>
      </c>
      <c r="I230" s="227" t="s">
        <v>2828</v>
      </c>
      <c r="J230" s="137" t="s">
        <v>229</v>
      </c>
      <c r="K230" s="138" t="s">
        <v>3</v>
      </c>
      <c r="L230" s="138">
        <v>8531900000</v>
      </c>
      <c r="M230" s="137" t="s">
        <v>666</v>
      </c>
      <c r="N230" s="138">
        <v>35</v>
      </c>
      <c r="O230" s="138" t="s">
        <v>1676</v>
      </c>
      <c r="P230" s="158"/>
      <c r="Q230" s="137"/>
      <c r="R230" s="209"/>
      <c r="S230" s="160">
        <v>8717332036493</v>
      </c>
    </row>
    <row r="231" spans="1:19" s="471" customFormat="1" x14ac:dyDescent="0.2">
      <c r="A231" s="512"/>
      <c r="B231" s="132" t="s">
        <v>1677</v>
      </c>
      <c r="C231" s="133" t="s">
        <v>457</v>
      </c>
      <c r="D231" s="134" t="s">
        <v>653</v>
      </c>
      <c r="E231" s="135" t="s">
        <v>1678</v>
      </c>
      <c r="F231" s="427" t="s">
        <v>682</v>
      </c>
      <c r="G231" s="308">
        <v>2758.3</v>
      </c>
      <c r="H231" s="308">
        <f t="shared" si="3"/>
        <v>12975</v>
      </c>
      <c r="I231" s="227" t="s">
        <v>2828</v>
      </c>
      <c r="J231" s="137" t="s">
        <v>229</v>
      </c>
      <c r="K231" s="137" t="s">
        <v>3</v>
      </c>
      <c r="L231" s="138">
        <v>8531900000</v>
      </c>
      <c r="M231" s="137" t="s">
        <v>666</v>
      </c>
      <c r="N231" s="138">
        <v>18</v>
      </c>
      <c r="O231" s="138" t="s">
        <v>1679</v>
      </c>
      <c r="P231" s="158"/>
      <c r="Q231" s="137"/>
      <c r="R231" s="209"/>
      <c r="S231" s="160">
        <v>8717332036509</v>
      </c>
    </row>
    <row r="232" spans="1:19" s="471" customFormat="1" x14ac:dyDescent="0.2">
      <c r="A232" s="512"/>
      <c r="B232" s="147" t="s">
        <v>1680</v>
      </c>
      <c r="C232" s="148"/>
      <c r="D232" s="149"/>
      <c r="E232" s="148"/>
      <c r="F232" s="150"/>
      <c r="G232" s="473"/>
      <c r="H232" s="473"/>
      <c r="I232" s="205" t="s">
        <v>1160</v>
      </c>
      <c r="J232" s="151"/>
      <c r="K232" s="151"/>
      <c r="L232" s="151"/>
      <c r="M232" s="151"/>
      <c r="N232" s="151" t="s">
        <v>1160</v>
      </c>
      <c r="O232" s="151" t="s">
        <v>1160</v>
      </c>
      <c r="P232" s="257"/>
      <c r="Q232" s="151"/>
      <c r="R232" s="151"/>
      <c r="S232" s="280"/>
    </row>
    <row r="233" spans="1:19" s="471" customFormat="1" x14ac:dyDescent="0.2">
      <c r="A233" s="512"/>
      <c r="B233" s="132" t="s">
        <v>1681</v>
      </c>
      <c r="C233" s="132" t="s">
        <v>854</v>
      </c>
      <c r="D233" s="218" t="s">
        <v>861</v>
      </c>
      <c r="E233" s="157" t="s">
        <v>1682</v>
      </c>
      <c r="F233" s="427" t="s">
        <v>682</v>
      </c>
      <c r="G233" s="308">
        <v>1600.97</v>
      </c>
      <c r="H233" s="308">
        <f t="shared" si="3"/>
        <v>7531</v>
      </c>
      <c r="I233" s="227" t="s">
        <v>2828</v>
      </c>
      <c r="J233" s="137" t="s">
        <v>229</v>
      </c>
      <c r="K233" s="137" t="s">
        <v>3</v>
      </c>
      <c r="L233" s="138">
        <v>8536501999</v>
      </c>
      <c r="M233" s="137" t="s">
        <v>666</v>
      </c>
      <c r="N233" s="138">
        <v>2</v>
      </c>
      <c r="O233" s="138" t="s">
        <v>1684</v>
      </c>
      <c r="P233" s="158"/>
      <c r="Q233" s="137"/>
      <c r="R233" s="209"/>
      <c r="S233" s="160">
        <v>8717332485130</v>
      </c>
    </row>
    <row r="234" spans="1:19" s="471" customFormat="1" x14ac:dyDescent="0.2">
      <c r="A234" s="512"/>
      <c r="B234" s="132" t="s">
        <v>1685</v>
      </c>
      <c r="C234" s="132" t="s">
        <v>855</v>
      </c>
      <c r="D234" s="218" t="s">
        <v>862</v>
      </c>
      <c r="E234" s="157" t="s">
        <v>1686</v>
      </c>
      <c r="F234" s="427" t="s">
        <v>682</v>
      </c>
      <c r="G234" s="308">
        <v>2107.1799999999998</v>
      </c>
      <c r="H234" s="308">
        <f t="shared" si="3"/>
        <v>9912</v>
      </c>
      <c r="I234" s="227" t="s">
        <v>2828</v>
      </c>
      <c r="J234" s="137" t="s">
        <v>229</v>
      </c>
      <c r="K234" s="137" t="s">
        <v>229</v>
      </c>
      <c r="L234" s="138">
        <v>8536501999</v>
      </c>
      <c r="M234" s="137" t="s">
        <v>666</v>
      </c>
      <c r="N234" s="138">
        <v>0</v>
      </c>
      <c r="O234" s="138" t="s">
        <v>1636</v>
      </c>
      <c r="P234" s="158"/>
      <c r="Q234" s="137"/>
      <c r="R234" s="209"/>
      <c r="S234" s="160">
        <v>8717332485147</v>
      </c>
    </row>
    <row r="235" spans="1:19" s="471" customFormat="1" x14ac:dyDescent="0.2">
      <c r="A235" s="512"/>
      <c r="B235" s="132" t="s">
        <v>1687</v>
      </c>
      <c r="C235" s="132" t="s">
        <v>856</v>
      </c>
      <c r="D235" s="218" t="s">
        <v>863</v>
      </c>
      <c r="E235" s="157" t="s">
        <v>1688</v>
      </c>
      <c r="F235" s="427" t="s">
        <v>682</v>
      </c>
      <c r="G235" s="308">
        <v>2095.21</v>
      </c>
      <c r="H235" s="308">
        <f t="shared" si="3"/>
        <v>9856</v>
      </c>
      <c r="I235" s="227" t="s">
        <v>2828</v>
      </c>
      <c r="J235" s="137" t="s">
        <v>229</v>
      </c>
      <c r="K235" s="137" t="s">
        <v>3</v>
      </c>
      <c r="L235" s="138">
        <v>8536501999</v>
      </c>
      <c r="M235" s="137" t="s">
        <v>666</v>
      </c>
      <c r="N235" s="138">
        <v>6</v>
      </c>
      <c r="O235" s="138" t="s">
        <v>1689</v>
      </c>
      <c r="P235" s="158"/>
      <c r="Q235" s="137"/>
      <c r="R235" s="209"/>
      <c r="S235" s="160">
        <v>8717332485154</v>
      </c>
    </row>
    <row r="236" spans="1:19" s="471" customFormat="1" x14ac:dyDescent="0.2">
      <c r="A236" s="512"/>
      <c r="B236" s="132" t="s">
        <v>1690</v>
      </c>
      <c r="C236" s="132" t="s">
        <v>857</v>
      </c>
      <c r="D236" s="218" t="s">
        <v>864</v>
      </c>
      <c r="E236" s="157" t="s">
        <v>1691</v>
      </c>
      <c r="F236" s="427" t="s">
        <v>682</v>
      </c>
      <c r="G236" s="308">
        <v>2095.21</v>
      </c>
      <c r="H236" s="308">
        <f t="shared" si="3"/>
        <v>9856</v>
      </c>
      <c r="I236" s="227" t="s">
        <v>2828</v>
      </c>
      <c r="J236" s="137" t="s">
        <v>229</v>
      </c>
      <c r="K236" s="137" t="s">
        <v>3</v>
      </c>
      <c r="L236" s="138">
        <v>8536501999</v>
      </c>
      <c r="M236" s="137" t="s">
        <v>666</v>
      </c>
      <c r="N236" s="138">
        <v>8</v>
      </c>
      <c r="O236" s="138" t="s">
        <v>1692</v>
      </c>
      <c r="P236" s="158"/>
      <c r="Q236" s="137"/>
      <c r="R236" s="209"/>
      <c r="S236" s="160">
        <v>8717332485161</v>
      </c>
    </row>
    <row r="237" spans="1:19" s="471" customFormat="1" x14ac:dyDescent="0.2">
      <c r="A237" s="512"/>
      <c r="B237" s="132" t="s">
        <v>1693</v>
      </c>
      <c r="C237" s="132" t="s">
        <v>858</v>
      </c>
      <c r="D237" s="218" t="s">
        <v>865</v>
      </c>
      <c r="E237" s="157" t="s">
        <v>1694</v>
      </c>
      <c r="F237" s="427" t="s">
        <v>682</v>
      </c>
      <c r="G237" s="308">
        <v>200.62</v>
      </c>
      <c r="H237" s="308">
        <f t="shared" si="3"/>
        <v>944</v>
      </c>
      <c r="I237" s="227" t="s">
        <v>2828</v>
      </c>
      <c r="J237" s="137" t="s">
        <v>229</v>
      </c>
      <c r="K237" s="137" t="s">
        <v>3</v>
      </c>
      <c r="L237" s="138">
        <v>8531900000</v>
      </c>
      <c r="M237" s="137" t="s">
        <v>666</v>
      </c>
      <c r="N237" s="138">
        <v>0</v>
      </c>
      <c r="O237" s="138" t="s">
        <v>1695</v>
      </c>
      <c r="P237" s="158"/>
      <c r="Q237" s="137"/>
      <c r="R237" s="209"/>
      <c r="S237" s="160">
        <v>8717332485178</v>
      </c>
    </row>
    <row r="238" spans="1:19" s="471" customFormat="1" x14ac:dyDescent="0.2">
      <c r="A238" s="512"/>
      <c r="B238" s="132" t="s">
        <v>1696</v>
      </c>
      <c r="C238" s="132" t="s">
        <v>859</v>
      </c>
      <c r="D238" s="218" t="s">
        <v>866</v>
      </c>
      <c r="E238" s="157" t="s">
        <v>1697</v>
      </c>
      <c r="F238" s="427" t="s">
        <v>682</v>
      </c>
      <c r="G238" s="308">
        <v>377.32</v>
      </c>
      <c r="H238" s="308">
        <f t="shared" si="3"/>
        <v>1775</v>
      </c>
      <c r="I238" s="227" t="s">
        <v>2828</v>
      </c>
      <c r="J238" s="137" t="s">
        <v>229</v>
      </c>
      <c r="K238" s="137" t="s">
        <v>229</v>
      </c>
      <c r="L238" s="138">
        <v>8536490099</v>
      </c>
      <c r="M238" s="137" t="s">
        <v>666</v>
      </c>
      <c r="N238" s="138">
        <v>0</v>
      </c>
      <c r="O238" s="138" t="s">
        <v>1219</v>
      </c>
      <c r="P238" s="158"/>
      <c r="Q238" s="137"/>
      <c r="R238" s="209"/>
      <c r="S238" s="160">
        <v>8717332485185</v>
      </c>
    </row>
    <row r="239" spans="1:19" s="471" customFormat="1" x14ac:dyDescent="0.2">
      <c r="A239" s="512"/>
      <c r="B239" s="132" t="s">
        <v>1698</v>
      </c>
      <c r="C239" s="132" t="s">
        <v>860</v>
      </c>
      <c r="D239" s="218" t="s">
        <v>867</v>
      </c>
      <c r="E239" s="157" t="s">
        <v>1699</v>
      </c>
      <c r="F239" s="427" t="s">
        <v>682</v>
      </c>
      <c r="G239" s="308">
        <v>46.51</v>
      </c>
      <c r="H239" s="308">
        <f t="shared" si="3"/>
        <v>219</v>
      </c>
      <c r="I239" s="227" t="s">
        <v>2828</v>
      </c>
      <c r="J239" s="137" t="s">
        <v>229</v>
      </c>
      <c r="K239" s="137" t="s">
        <v>229</v>
      </c>
      <c r="L239" s="138">
        <v>7326909890</v>
      </c>
      <c r="M239" s="137" t="s">
        <v>666</v>
      </c>
      <c r="N239" s="138">
        <v>0</v>
      </c>
      <c r="O239" s="138" t="s">
        <v>1700</v>
      </c>
      <c r="P239" s="158"/>
      <c r="Q239" s="137"/>
      <c r="R239" s="209"/>
      <c r="S239" s="160">
        <v>8717332485192</v>
      </c>
    </row>
    <row r="240" spans="1:19" s="471" customFormat="1" x14ac:dyDescent="0.2">
      <c r="A240" s="512"/>
      <c r="B240" s="147" t="s">
        <v>1701</v>
      </c>
      <c r="C240" s="148"/>
      <c r="D240" s="149"/>
      <c r="E240" s="148"/>
      <c r="F240" s="150"/>
      <c r="G240" s="473"/>
      <c r="H240" s="473"/>
      <c r="I240" s="205" t="s">
        <v>1160</v>
      </c>
      <c r="J240" s="151"/>
      <c r="K240" s="151"/>
      <c r="L240" s="151"/>
      <c r="M240" s="151"/>
      <c r="N240" s="151" t="s">
        <v>1160</v>
      </c>
      <c r="O240" s="151" t="s">
        <v>1160</v>
      </c>
      <c r="P240" s="257"/>
      <c r="Q240" s="151"/>
      <c r="R240" s="151"/>
      <c r="S240" s="280"/>
    </row>
    <row r="241" spans="1:19" s="471" customFormat="1" x14ac:dyDescent="0.2">
      <c r="A241" s="512"/>
      <c r="B241" s="132" t="s">
        <v>1702</v>
      </c>
      <c r="C241" s="133" t="s">
        <v>461</v>
      </c>
      <c r="D241" s="134" t="s">
        <v>460</v>
      </c>
      <c r="E241" s="135" t="s">
        <v>1703</v>
      </c>
      <c r="F241" s="427" t="s">
        <v>682</v>
      </c>
      <c r="G241" s="308">
        <v>120.97</v>
      </c>
      <c r="H241" s="308">
        <f t="shared" si="3"/>
        <v>569</v>
      </c>
      <c r="I241" s="227" t="s">
        <v>2828</v>
      </c>
      <c r="J241" s="137" t="s">
        <v>229</v>
      </c>
      <c r="K241" s="137" t="s">
        <v>3</v>
      </c>
      <c r="L241" s="138">
        <v>7326909890</v>
      </c>
      <c r="M241" s="137" t="s">
        <v>666</v>
      </c>
      <c r="N241" s="138">
        <v>2</v>
      </c>
      <c r="O241" s="138" t="s">
        <v>1704</v>
      </c>
      <c r="P241" s="158"/>
      <c r="Q241" s="137" t="s">
        <v>600</v>
      </c>
      <c r="R241" s="209"/>
      <c r="S241" s="160">
        <v>8717332036516</v>
      </c>
    </row>
    <row r="242" spans="1:19" s="471" customFormat="1" x14ac:dyDescent="0.2">
      <c r="A242" s="512"/>
      <c r="B242" s="132" t="s">
        <v>1705</v>
      </c>
      <c r="C242" s="133" t="s">
        <v>464</v>
      </c>
      <c r="D242" s="134" t="s">
        <v>463</v>
      </c>
      <c r="E242" s="135" t="s">
        <v>1706</v>
      </c>
      <c r="F242" s="427" t="s">
        <v>682</v>
      </c>
      <c r="G242" s="308">
        <v>2.16</v>
      </c>
      <c r="H242" s="308">
        <f t="shared" si="3"/>
        <v>10</v>
      </c>
      <c r="I242" s="227" t="s">
        <v>2828</v>
      </c>
      <c r="J242" s="137" t="s">
        <v>229</v>
      </c>
      <c r="K242" s="137" t="s">
        <v>3</v>
      </c>
      <c r="L242" s="138">
        <v>3926909790</v>
      </c>
      <c r="M242" s="137" t="s">
        <v>666</v>
      </c>
      <c r="N242" s="138">
        <v>750</v>
      </c>
      <c r="O242" s="138" t="s">
        <v>1340</v>
      </c>
      <c r="P242" s="210" t="s">
        <v>2644</v>
      </c>
      <c r="Q242" s="137" t="s">
        <v>600</v>
      </c>
      <c r="R242" s="209"/>
      <c r="S242" s="160">
        <v>8717332036530</v>
      </c>
    </row>
    <row r="243" spans="1:19" s="471" customFormat="1" x14ac:dyDescent="0.2">
      <c r="A243" s="512"/>
      <c r="B243" s="132" t="s">
        <v>1707</v>
      </c>
      <c r="C243" s="133" t="s">
        <v>467</v>
      </c>
      <c r="D243" s="134" t="s">
        <v>466</v>
      </c>
      <c r="E243" s="135" t="s">
        <v>1708</v>
      </c>
      <c r="F243" s="427" t="s">
        <v>682</v>
      </c>
      <c r="G243" s="308">
        <v>2.16</v>
      </c>
      <c r="H243" s="308">
        <f t="shared" si="3"/>
        <v>10</v>
      </c>
      <c r="I243" s="227" t="s">
        <v>2828</v>
      </c>
      <c r="J243" s="137" t="s">
        <v>229</v>
      </c>
      <c r="K243" s="137" t="s">
        <v>3</v>
      </c>
      <c r="L243" s="138">
        <v>3926909790</v>
      </c>
      <c r="M243" s="137" t="s">
        <v>666</v>
      </c>
      <c r="N243" s="138">
        <v>154</v>
      </c>
      <c r="O243" s="138" t="s">
        <v>1465</v>
      </c>
      <c r="P243" s="210" t="s">
        <v>2644</v>
      </c>
      <c r="Q243" s="137" t="s">
        <v>600</v>
      </c>
      <c r="R243" s="209"/>
      <c r="S243" s="160">
        <v>8717332036547</v>
      </c>
    </row>
    <row r="244" spans="1:19" s="471" customFormat="1" x14ac:dyDescent="0.2">
      <c r="A244" s="512"/>
      <c r="B244" s="132" t="s">
        <v>1709</v>
      </c>
      <c r="C244" s="133" t="s">
        <v>469</v>
      </c>
      <c r="D244" s="134" t="s">
        <v>468</v>
      </c>
      <c r="E244" s="135" t="s">
        <v>1710</v>
      </c>
      <c r="F244" s="427" t="s">
        <v>682</v>
      </c>
      <c r="G244" s="308">
        <v>2.16</v>
      </c>
      <c r="H244" s="308">
        <f t="shared" si="3"/>
        <v>10</v>
      </c>
      <c r="I244" s="227" t="s">
        <v>2828</v>
      </c>
      <c r="J244" s="137" t="s">
        <v>229</v>
      </c>
      <c r="K244" s="137" t="s">
        <v>3</v>
      </c>
      <c r="L244" s="138">
        <v>3926909790</v>
      </c>
      <c r="M244" s="137" t="s">
        <v>666</v>
      </c>
      <c r="N244" s="138">
        <v>150</v>
      </c>
      <c r="O244" s="138" t="s">
        <v>1439</v>
      </c>
      <c r="P244" s="210" t="s">
        <v>2644</v>
      </c>
      <c r="Q244" s="137" t="s">
        <v>600</v>
      </c>
      <c r="R244" s="209"/>
      <c r="S244" s="160">
        <v>8717332036554</v>
      </c>
    </row>
    <row r="245" spans="1:19" s="471" customFormat="1" x14ac:dyDescent="0.2">
      <c r="A245" s="512"/>
      <c r="B245" s="132" t="s">
        <v>1711</v>
      </c>
      <c r="C245" s="133" t="s">
        <v>471</v>
      </c>
      <c r="D245" s="134" t="s">
        <v>470</v>
      </c>
      <c r="E245" s="135" t="s">
        <v>1712</v>
      </c>
      <c r="F245" s="427" t="s">
        <v>682</v>
      </c>
      <c r="G245" s="308">
        <v>2.16</v>
      </c>
      <c r="H245" s="308">
        <f t="shared" si="3"/>
        <v>10</v>
      </c>
      <c r="I245" s="227" t="s">
        <v>2828</v>
      </c>
      <c r="J245" s="137" t="s">
        <v>229</v>
      </c>
      <c r="K245" s="137" t="s">
        <v>3</v>
      </c>
      <c r="L245" s="138">
        <v>3926909790</v>
      </c>
      <c r="M245" s="137" t="s">
        <v>666</v>
      </c>
      <c r="N245" s="138">
        <v>136</v>
      </c>
      <c r="O245" s="138" t="s">
        <v>1340</v>
      </c>
      <c r="P245" s="210" t="s">
        <v>2644</v>
      </c>
      <c r="Q245" s="137" t="s">
        <v>600</v>
      </c>
      <c r="R245" s="209"/>
      <c r="S245" s="160">
        <v>8717332036561</v>
      </c>
    </row>
    <row r="246" spans="1:19" s="471" customFormat="1" x14ac:dyDescent="0.2">
      <c r="A246" s="512"/>
      <c r="B246" s="132" t="s">
        <v>1713</v>
      </c>
      <c r="C246" s="133" t="s">
        <v>473</v>
      </c>
      <c r="D246" s="134" t="s">
        <v>472</v>
      </c>
      <c r="E246" s="135" t="s">
        <v>1714</v>
      </c>
      <c r="F246" s="427" t="s">
        <v>682</v>
      </c>
      <c r="G246" s="308">
        <v>2.16</v>
      </c>
      <c r="H246" s="308">
        <f t="shared" si="3"/>
        <v>10</v>
      </c>
      <c r="I246" s="227" t="s">
        <v>2828</v>
      </c>
      <c r="J246" s="137" t="s">
        <v>229</v>
      </c>
      <c r="K246" s="137" t="s">
        <v>3</v>
      </c>
      <c r="L246" s="138">
        <v>3926909790</v>
      </c>
      <c r="M246" s="137" t="s">
        <v>666</v>
      </c>
      <c r="N246" s="138">
        <v>125</v>
      </c>
      <c r="O246" s="138" t="s">
        <v>1715</v>
      </c>
      <c r="P246" s="210" t="s">
        <v>2644</v>
      </c>
      <c r="Q246" s="137" t="s">
        <v>600</v>
      </c>
      <c r="R246" s="209"/>
      <c r="S246" s="160">
        <v>8717332036578</v>
      </c>
    </row>
    <row r="247" spans="1:19" s="471" customFormat="1" x14ac:dyDescent="0.2">
      <c r="A247" s="512"/>
      <c r="B247" s="132" t="s">
        <v>1716</v>
      </c>
      <c r="C247" s="133" t="s">
        <v>475</v>
      </c>
      <c r="D247" s="134" t="s">
        <v>474</v>
      </c>
      <c r="E247" s="135" t="s">
        <v>1717</v>
      </c>
      <c r="F247" s="427" t="s">
        <v>682</v>
      </c>
      <c r="G247" s="308">
        <v>2.16</v>
      </c>
      <c r="H247" s="308">
        <f t="shared" si="3"/>
        <v>10</v>
      </c>
      <c r="I247" s="227" t="s">
        <v>2828</v>
      </c>
      <c r="J247" s="137" t="s">
        <v>229</v>
      </c>
      <c r="K247" s="137" t="s">
        <v>3</v>
      </c>
      <c r="L247" s="138">
        <v>3926909790</v>
      </c>
      <c r="M247" s="137" t="s">
        <v>666</v>
      </c>
      <c r="N247" s="138">
        <v>122</v>
      </c>
      <c r="O247" s="138" t="s">
        <v>1423</v>
      </c>
      <c r="P247" s="210" t="s">
        <v>2644</v>
      </c>
      <c r="Q247" s="137" t="s">
        <v>600</v>
      </c>
      <c r="R247" s="209"/>
      <c r="S247" s="160">
        <v>8717332036585</v>
      </c>
    </row>
    <row r="248" spans="1:19" s="471" customFormat="1" x14ac:dyDescent="0.2">
      <c r="A248" s="512"/>
      <c r="B248" s="132" t="s">
        <v>1718</v>
      </c>
      <c r="C248" s="133" t="s">
        <v>477</v>
      </c>
      <c r="D248" s="134" t="s">
        <v>476</v>
      </c>
      <c r="E248" s="135" t="s">
        <v>1719</v>
      </c>
      <c r="F248" s="427" t="s">
        <v>682</v>
      </c>
      <c r="G248" s="308">
        <v>2.16</v>
      </c>
      <c r="H248" s="308">
        <f t="shared" si="3"/>
        <v>10</v>
      </c>
      <c r="I248" s="227" t="s">
        <v>2828</v>
      </c>
      <c r="J248" s="137" t="s">
        <v>229</v>
      </c>
      <c r="K248" s="137" t="s">
        <v>3</v>
      </c>
      <c r="L248" s="138">
        <v>3926909790</v>
      </c>
      <c r="M248" s="137" t="s">
        <v>666</v>
      </c>
      <c r="N248" s="138">
        <v>132</v>
      </c>
      <c r="O248" s="138" t="s">
        <v>1340</v>
      </c>
      <c r="P248" s="210" t="s">
        <v>2644</v>
      </c>
      <c r="Q248" s="137" t="s">
        <v>600</v>
      </c>
      <c r="R248" s="209"/>
      <c r="S248" s="160">
        <v>8717332036592</v>
      </c>
    </row>
    <row r="249" spans="1:19" s="471" customFormat="1" x14ac:dyDescent="0.2">
      <c r="A249" s="512"/>
      <c r="B249" s="132" t="s">
        <v>1720</v>
      </c>
      <c r="C249" s="133" t="s">
        <v>479</v>
      </c>
      <c r="D249" s="134" t="s">
        <v>478</v>
      </c>
      <c r="E249" s="135" t="s">
        <v>1721</v>
      </c>
      <c r="F249" s="427" t="s">
        <v>682</v>
      </c>
      <c r="G249" s="308">
        <v>2.16</v>
      </c>
      <c r="H249" s="308">
        <f t="shared" si="3"/>
        <v>10</v>
      </c>
      <c r="I249" s="227" t="s">
        <v>2828</v>
      </c>
      <c r="J249" s="137" t="s">
        <v>229</v>
      </c>
      <c r="K249" s="137" t="s">
        <v>3</v>
      </c>
      <c r="L249" s="138">
        <v>3926909790</v>
      </c>
      <c r="M249" s="137" t="s">
        <v>666</v>
      </c>
      <c r="N249" s="138">
        <v>95</v>
      </c>
      <c r="O249" s="138" t="s">
        <v>1722</v>
      </c>
      <c r="P249" s="210" t="s">
        <v>2644</v>
      </c>
      <c r="Q249" s="137" t="s">
        <v>600</v>
      </c>
      <c r="R249" s="209"/>
      <c r="S249" s="160">
        <v>8717332036608</v>
      </c>
    </row>
    <row r="250" spans="1:19" s="471" customFormat="1" x14ac:dyDescent="0.2">
      <c r="A250" s="512"/>
      <c r="B250" s="132" t="s">
        <v>1723</v>
      </c>
      <c r="C250" s="133" t="s">
        <v>481</v>
      </c>
      <c r="D250" s="134" t="s">
        <v>480</v>
      </c>
      <c r="E250" s="135" t="s">
        <v>1724</v>
      </c>
      <c r="F250" s="427" t="s">
        <v>682</v>
      </c>
      <c r="G250" s="308">
        <v>2.16</v>
      </c>
      <c r="H250" s="308">
        <f t="shared" si="3"/>
        <v>10</v>
      </c>
      <c r="I250" s="227" t="s">
        <v>2828</v>
      </c>
      <c r="J250" s="137" t="s">
        <v>229</v>
      </c>
      <c r="K250" s="137" t="s">
        <v>3</v>
      </c>
      <c r="L250" s="138">
        <v>3926909790</v>
      </c>
      <c r="M250" s="137" t="s">
        <v>666</v>
      </c>
      <c r="N250" s="138">
        <v>126</v>
      </c>
      <c r="O250" s="138" t="s">
        <v>1465</v>
      </c>
      <c r="P250" s="210" t="s">
        <v>2644</v>
      </c>
      <c r="Q250" s="137" t="s">
        <v>600</v>
      </c>
      <c r="R250" s="209"/>
      <c r="S250" s="160">
        <v>8717332036615</v>
      </c>
    </row>
    <row r="251" spans="1:19" s="471" customFormat="1" x14ac:dyDescent="0.2">
      <c r="A251" s="512"/>
      <c r="B251" s="132" t="s">
        <v>1725</v>
      </c>
      <c r="C251" s="133" t="s">
        <v>483</v>
      </c>
      <c r="D251" s="134" t="s">
        <v>482</v>
      </c>
      <c r="E251" s="135" t="s">
        <v>1726</v>
      </c>
      <c r="F251" s="427" t="s">
        <v>682</v>
      </c>
      <c r="G251" s="308">
        <v>2.16</v>
      </c>
      <c r="H251" s="308">
        <f t="shared" si="3"/>
        <v>10</v>
      </c>
      <c r="I251" s="227" t="s">
        <v>2828</v>
      </c>
      <c r="J251" s="137" t="s">
        <v>229</v>
      </c>
      <c r="K251" s="137" t="s">
        <v>3</v>
      </c>
      <c r="L251" s="138">
        <v>3926909790</v>
      </c>
      <c r="M251" s="137" t="s">
        <v>666</v>
      </c>
      <c r="N251" s="138">
        <v>50</v>
      </c>
      <c r="O251" s="138" t="s">
        <v>1465</v>
      </c>
      <c r="P251" s="210" t="s">
        <v>2644</v>
      </c>
      <c r="Q251" s="137" t="s">
        <v>600</v>
      </c>
      <c r="R251" s="209"/>
      <c r="S251" s="160">
        <v>8717332036622</v>
      </c>
    </row>
    <row r="252" spans="1:19" s="471" customFormat="1" x14ac:dyDescent="0.2">
      <c r="A252" s="512"/>
      <c r="B252" s="132" t="s">
        <v>1727</v>
      </c>
      <c r="C252" s="133" t="s">
        <v>485</v>
      </c>
      <c r="D252" s="134" t="s">
        <v>484</v>
      </c>
      <c r="E252" s="135" t="s">
        <v>1728</v>
      </c>
      <c r="F252" s="427" t="s">
        <v>682</v>
      </c>
      <c r="G252" s="308">
        <v>2.16</v>
      </c>
      <c r="H252" s="308">
        <f t="shared" si="3"/>
        <v>10</v>
      </c>
      <c r="I252" s="227" t="s">
        <v>2828</v>
      </c>
      <c r="J252" s="137" t="s">
        <v>229</v>
      </c>
      <c r="K252" s="137" t="s">
        <v>3</v>
      </c>
      <c r="L252" s="138">
        <v>3926909790</v>
      </c>
      <c r="M252" s="137" t="s">
        <v>666</v>
      </c>
      <c r="N252" s="138">
        <v>52</v>
      </c>
      <c r="O252" s="138" t="s">
        <v>1465</v>
      </c>
      <c r="P252" s="210" t="s">
        <v>2644</v>
      </c>
      <c r="Q252" s="137" t="s">
        <v>600</v>
      </c>
      <c r="R252" s="209"/>
      <c r="S252" s="160">
        <v>8717332036639</v>
      </c>
    </row>
    <row r="253" spans="1:19" s="471" customFormat="1" x14ac:dyDescent="0.2">
      <c r="A253" s="512"/>
      <c r="B253" s="132" t="s">
        <v>1729</v>
      </c>
      <c r="C253" s="133" t="s">
        <v>487</v>
      </c>
      <c r="D253" s="134" t="s">
        <v>486</v>
      </c>
      <c r="E253" s="135" t="s">
        <v>1730</v>
      </c>
      <c r="F253" s="427" t="s">
        <v>682</v>
      </c>
      <c r="G253" s="308">
        <v>2.16</v>
      </c>
      <c r="H253" s="308">
        <f t="shared" si="3"/>
        <v>10</v>
      </c>
      <c r="I253" s="227" t="s">
        <v>2828</v>
      </c>
      <c r="J253" s="137" t="s">
        <v>229</v>
      </c>
      <c r="K253" s="137" t="s">
        <v>3</v>
      </c>
      <c r="L253" s="138">
        <v>3926909790</v>
      </c>
      <c r="M253" s="137" t="s">
        <v>666</v>
      </c>
      <c r="N253" s="138">
        <v>37</v>
      </c>
      <c r="O253" s="138" t="s">
        <v>1465</v>
      </c>
      <c r="P253" s="210" t="s">
        <v>2644</v>
      </c>
      <c r="Q253" s="137" t="s">
        <v>600</v>
      </c>
      <c r="R253" s="209"/>
      <c r="S253" s="160">
        <v>8717332036646</v>
      </c>
    </row>
    <row r="254" spans="1:19" s="471" customFormat="1" x14ac:dyDescent="0.2">
      <c r="A254" s="512"/>
      <c r="B254" s="132" t="s">
        <v>1731</v>
      </c>
      <c r="C254" s="133" t="s">
        <v>489</v>
      </c>
      <c r="D254" s="134" t="s">
        <v>488</v>
      </c>
      <c r="E254" s="135" t="s">
        <v>1732</v>
      </c>
      <c r="F254" s="427" t="s">
        <v>682</v>
      </c>
      <c r="G254" s="308">
        <v>2.16</v>
      </c>
      <c r="H254" s="308">
        <f t="shared" si="3"/>
        <v>10</v>
      </c>
      <c r="I254" s="227" t="s">
        <v>2828</v>
      </c>
      <c r="J254" s="137" t="s">
        <v>229</v>
      </c>
      <c r="K254" s="137" t="s">
        <v>3</v>
      </c>
      <c r="L254" s="138">
        <v>3926909790</v>
      </c>
      <c r="M254" s="137" t="s">
        <v>666</v>
      </c>
      <c r="N254" s="138">
        <v>53</v>
      </c>
      <c r="O254" s="138" t="s">
        <v>1733</v>
      </c>
      <c r="P254" s="210" t="s">
        <v>2644</v>
      </c>
      <c r="Q254" s="137" t="s">
        <v>600</v>
      </c>
      <c r="R254" s="209"/>
      <c r="S254" s="160">
        <v>8717332036653</v>
      </c>
    </row>
    <row r="255" spans="1:19" s="471" customFormat="1" x14ac:dyDescent="0.2">
      <c r="A255" s="512"/>
      <c r="B255" s="132" t="s">
        <v>1734</v>
      </c>
      <c r="C255" s="133" t="s">
        <v>491</v>
      </c>
      <c r="D255" s="134" t="s">
        <v>490</v>
      </c>
      <c r="E255" s="135" t="s">
        <v>1735</v>
      </c>
      <c r="F255" s="427" t="s">
        <v>682</v>
      </c>
      <c r="G255" s="308">
        <v>2.16</v>
      </c>
      <c r="H255" s="308">
        <f t="shared" si="3"/>
        <v>10</v>
      </c>
      <c r="I255" s="227" t="s">
        <v>2828</v>
      </c>
      <c r="J255" s="137" t="s">
        <v>229</v>
      </c>
      <c r="K255" s="137" t="s">
        <v>3</v>
      </c>
      <c r="L255" s="138">
        <v>3926909790</v>
      </c>
      <c r="M255" s="137" t="s">
        <v>666</v>
      </c>
      <c r="N255" s="138">
        <v>30</v>
      </c>
      <c r="O255" s="138" t="s">
        <v>1736</v>
      </c>
      <c r="P255" s="210" t="s">
        <v>2644</v>
      </c>
      <c r="Q255" s="137" t="s">
        <v>600</v>
      </c>
      <c r="R255" s="209"/>
      <c r="S255" s="160">
        <v>8717332036660</v>
      </c>
    </row>
    <row r="256" spans="1:19" s="471" customFormat="1" x14ac:dyDescent="0.2">
      <c r="A256" s="512"/>
      <c r="B256" s="132" t="s">
        <v>1737</v>
      </c>
      <c r="C256" s="133" t="s">
        <v>493</v>
      </c>
      <c r="D256" s="134" t="s">
        <v>492</v>
      </c>
      <c r="E256" s="135" t="s">
        <v>1738</v>
      </c>
      <c r="F256" s="427" t="s">
        <v>682</v>
      </c>
      <c r="G256" s="308">
        <v>2.16</v>
      </c>
      <c r="H256" s="308">
        <f t="shared" si="3"/>
        <v>10</v>
      </c>
      <c r="I256" s="227" t="s">
        <v>2828</v>
      </c>
      <c r="J256" s="137" t="s">
        <v>229</v>
      </c>
      <c r="K256" s="137" t="s">
        <v>3</v>
      </c>
      <c r="L256" s="138">
        <v>3926909790</v>
      </c>
      <c r="M256" s="137" t="s">
        <v>666</v>
      </c>
      <c r="N256" s="138">
        <v>45</v>
      </c>
      <c r="O256" s="138" t="s">
        <v>1739</v>
      </c>
      <c r="P256" s="210" t="s">
        <v>2644</v>
      </c>
      <c r="Q256" s="137" t="s">
        <v>600</v>
      </c>
      <c r="R256" s="209"/>
      <c r="S256" s="160">
        <v>8717332036677</v>
      </c>
    </row>
    <row r="257" spans="1:19" s="471" customFormat="1" x14ac:dyDescent="0.2">
      <c r="A257" s="512"/>
      <c r="B257" s="132" t="s">
        <v>1740</v>
      </c>
      <c r="C257" s="133" t="s">
        <v>495</v>
      </c>
      <c r="D257" s="134" t="s">
        <v>494</v>
      </c>
      <c r="E257" s="135" t="s">
        <v>1741</v>
      </c>
      <c r="F257" s="427" t="s">
        <v>682</v>
      </c>
      <c r="G257" s="308">
        <v>2.16</v>
      </c>
      <c r="H257" s="308">
        <f t="shared" si="3"/>
        <v>10</v>
      </c>
      <c r="I257" s="227" t="s">
        <v>2828</v>
      </c>
      <c r="J257" s="137" t="s">
        <v>229</v>
      </c>
      <c r="K257" s="137" t="s">
        <v>3</v>
      </c>
      <c r="L257" s="138">
        <v>3926909790</v>
      </c>
      <c r="M257" s="137" t="s">
        <v>666</v>
      </c>
      <c r="N257" s="138">
        <v>53</v>
      </c>
      <c r="O257" s="138" t="s">
        <v>1465</v>
      </c>
      <c r="P257" s="210" t="s">
        <v>2644</v>
      </c>
      <c r="Q257" s="137" t="s">
        <v>600</v>
      </c>
      <c r="R257" s="209"/>
      <c r="S257" s="160">
        <v>8717332036684</v>
      </c>
    </row>
    <row r="258" spans="1:19" s="471" customFormat="1" x14ac:dyDescent="0.2">
      <c r="A258" s="512"/>
      <c r="B258" s="132" t="s">
        <v>1742</v>
      </c>
      <c r="C258" s="133" t="s">
        <v>497</v>
      </c>
      <c r="D258" s="134" t="s">
        <v>496</v>
      </c>
      <c r="E258" s="135" t="s">
        <v>1743</v>
      </c>
      <c r="F258" s="427" t="s">
        <v>682</v>
      </c>
      <c r="G258" s="308">
        <v>2.16</v>
      </c>
      <c r="H258" s="308">
        <f t="shared" si="3"/>
        <v>10</v>
      </c>
      <c r="I258" s="227" t="s">
        <v>2828</v>
      </c>
      <c r="J258" s="137" t="s">
        <v>229</v>
      </c>
      <c r="K258" s="137" t="s">
        <v>3</v>
      </c>
      <c r="L258" s="138">
        <v>3926909790</v>
      </c>
      <c r="M258" s="137" t="s">
        <v>666</v>
      </c>
      <c r="N258" s="138">
        <v>35</v>
      </c>
      <c r="O258" s="138" t="s">
        <v>1465</v>
      </c>
      <c r="P258" s="210" t="s">
        <v>2644</v>
      </c>
      <c r="Q258" s="137" t="s">
        <v>600</v>
      </c>
      <c r="R258" s="209"/>
      <c r="S258" s="160">
        <v>8717332036691</v>
      </c>
    </row>
    <row r="259" spans="1:19" s="471" customFormat="1" x14ac:dyDescent="0.2">
      <c r="A259" s="512"/>
      <c r="B259" s="132" t="s">
        <v>1744</v>
      </c>
      <c r="C259" s="133" t="s">
        <v>499</v>
      </c>
      <c r="D259" s="134" t="s">
        <v>498</v>
      </c>
      <c r="E259" s="135" t="s">
        <v>1745</v>
      </c>
      <c r="F259" s="427" t="s">
        <v>682</v>
      </c>
      <c r="G259" s="308">
        <v>2.16</v>
      </c>
      <c r="H259" s="308">
        <f t="shared" si="3"/>
        <v>10</v>
      </c>
      <c r="I259" s="227" t="s">
        <v>2828</v>
      </c>
      <c r="J259" s="137" t="s">
        <v>229</v>
      </c>
      <c r="K259" s="137" t="s">
        <v>3</v>
      </c>
      <c r="L259" s="138">
        <v>3926909790</v>
      </c>
      <c r="M259" s="137" t="s">
        <v>666</v>
      </c>
      <c r="N259" s="138">
        <v>51</v>
      </c>
      <c r="O259" s="138" t="s">
        <v>1465</v>
      </c>
      <c r="P259" s="210" t="s">
        <v>2644</v>
      </c>
      <c r="Q259" s="137" t="s">
        <v>600</v>
      </c>
      <c r="R259" s="209"/>
      <c r="S259" s="160">
        <v>8717332036707</v>
      </c>
    </row>
    <row r="260" spans="1:19" s="471" customFormat="1" x14ac:dyDescent="0.2">
      <c r="A260" s="512"/>
      <c r="B260" s="132" t="s">
        <v>1746</v>
      </c>
      <c r="C260" s="133" t="s">
        <v>501</v>
      </c>
      <c r="D260" s="134" t="s">
        <v>500</v>
      </c>
      <c r="E260" s="135" t="s">
        <v>1747</v>
      </c>
      <c r="F260" s="427" t="s">
        <v>682</v>
      </c>
      <c r="G260" s="308">
        <v>71.7</v>
      </c>
      <c r="H260" s="308">
        <f t="shared" si="3"/>
        <v>337</v>
      </c>
      <c r="I260" s="227" t="s">
        <v>2828</v>
      </c>
      <c r="J260" s="137" t="s">
        <v>229</v>
      </c>
      <c r="K260" s="137" t="s">
        <v>3</v>
      </c>
      <c r="L260" s="138">
        <v>8531900000</v>
      </c>
      <c r="M260" s="137" t="s">
        <v>666</v>
      </c>
      <c r="N260" s="138">
        <v>4</v>
      </c>
      <c r="O260" s="138" t="s">
        <v>1748</v>
      </c>
      <c r="P260" s="158"/>
      <c r="Q260" s="137" t="s">
        <v>600</v>
      </c>
      <c r="R260" s="209"/>
      <c r="S260" s="160">
        <v>8717332036714</v>
      </c>
    </row>
    <row r="261" spans="1:19" s="471" customFormat="1" x14ac:dyDescent="0.2">
      <c r="A261" s="512"/>
      <c r="B261" s="132" t="s">
        <v>1749</v>
      </c>
      <c r="C261" s="133" t="s">
        <v>504</v>
      </c>
      <c r="D261" s="134" t="s">
        <v>503</v>
      </c>
      <c r="E261" s="135" t="s">
        <v>1750</v>
      </c>
      <c r="F261" s="427" t="s">
        <v>682</v>
      </c>
      <c r="G261" s="308">
        <v>44.81</v>
      </c>
      <c r="H261" s="308">
        <f t="shared" si="3"/>
        <v>211</v>
      </c>
      <c r="I261" s="227" t="s">
        <v>2828</v>
      </c>
      <c r="J261" s="137" t="s">
        <v>229</v>
      </c>
      <c r="K261" s="137" t="s">
        <v>3</v>
      </c>
      <c r="L261" s="138">
        <v>3917400099</v>
      </c>
      <c r="M261" s="137" t="s">
        <v>666</v>
      </c>
      <c r="N261" s="138">
        <v>8</v>
      </c>
      <c r="O261" s="138" t="s">
        <v>1423</v>
      </c>
      <c r="P261" s="158"/>
      <c r="Q261" s="137" t="s">
        <v>600</v>
      </c>
      <c r="R261" s="209"/>
      <c r="S261" s="160">
        <v>8717332036721</v>
      </c>
    </row>
    <row r="262" spans="1:19" s="471" customFormat="1" x14ac:dyDescent="0.2">
      <c r="A262" s="512"/>
      <c r="B262" s="132" t="s">
        <v>1751</v>
      </c>
      <c r="C262" s="133" t="s">
        <v>507</v>
      </c>
      <c r="D262" s="134" t="s">
        <v>506</v>
      </c>
      <c r="E262" s="135" t="s">
        <v>1752</v>
      </c>
      <c r="F262" s="427" t="s">
        <v>682</v>
      </c>
      <c r="G262" s="308">
        <v>963.18</v>
      </c>
      <c r="H262" s="308">
        <f t="shared" ref="H262:H325" si="4">ROUND(ROUND(G262*4.704,2),0)</f>
        <v>4531</v>
      </c>
      <c r="I262" s="227" t="s">
        <v>2828</v>
      </c>
      <c r="J262" s="137" t="s">
        <v>229</v>
      </c>
      <c r="K262" s="137" t="s">
        <v>3</v>
      </c>
      <c r="L262" s="138">
        <v>8523491000</v>
      </c>
      <c r="M262" s="137" t="s">
        <v>666</v>
      </c>
      <c r="N262" s="138">
        <v>2</v>
      </c>
      <c r="O262" s="138" t="s">
        <v>1753</v>
      </c>
      <c r="P262" s="158"/>
      <c r="Q262" s="137"/>
      <c r="R262" s="137"/>
      <c r="S262" s="160">
        <v>8717332289066</v>
      </c>
    </row>
    <row r="263" spans="1:19" s="471" customFormat="1" x14ac:dyDescent="0.2">
      <c r="A263" s="512"/>
      <c r="B263" s="147" t="s">
        <v>1754</v>
      </c>
      <c r="C263" s="148"/>
      <c r="D263" s="149" t="s">
        <v>1160</v>
      </c>
      <c r="E263" s="148"/>
      <c r="F263" s="150"/>
      <c r="G263" s="473"/>
      <c r="H263" s="473"/>
      <c r="I263" s="205" t="s">
        <v>1160</v>
      </c>
      <c r="J263" s="151"/>
      <c r="K263" s="151"/>
      <c r="L263" s="151"/>
      <c r="M263" s="151"/>
      <c r="N263" s="151" t="s">
        <v>1160</v>
      </c>
      <c r="O263" s="151" t="s">
        <v>1160</v>
      </c>
      <c r="P263" s="257"/>
      <c r="Q263" s="151"/>
      <c r="R263" s="154"/>
      <c r="S263" s="280"/>
    </row>
    <row r="264" spans="1:19" s="471" customFormat="1" x14ac:dyDescent="0.2">
      <c r="A264" s="512"/>
      <c r="B264" s="132" t="s">
        <v>1755</v>
      </c>
      <c r="C264" s="133" t="s">
        <v>510</v>
      </c>
      <c r="D264" s="134" t="s">
        <v>509</v>
      </c>
      <c r="E264" s="135" t="s">
        <v>1756</v>
      </c>
      <c r="F264" s="427" t="s">
        <v>682</v>
      </c>
      <c r="G264" s="308">
        <v>675.06</v>
      </c>
      <c r="H264" s="308">
        <f t="shared" si="4"/>
        <v>3175</v>
      </c>
      <c r="I264" s="227" t="s">
        <v>2828</v>
      </c>
      <c r="J264" s="137" t="s">
        <v>229</v>
      </c>
      <c r="K264" s="137" t="s">
        <v>3</v>
      </c>
      <c r="L264" s="138">
        <v>3917320099</v>
      </c>
      <c r="M264" s="137" t="s">
        <v>666</v>
      </c>
      <c r="N264" s="138">
        <v>3</v>
      </c>
      <c r="O264" s="138" t="s">
        <v>1757</v>
      </c>
      <c r="P264" s="158"/>
      <c r="Q264" s="137"/>
      <c r="R264" s="209"/>
      <c r="S264" s="160">
        <v>8717332264858</v>
      </c>
    </row>
    <row r="265" spans="1:19" s="471" customFormat="1" x14ac:dyDescent="0.2">
      <c r="A265" s="512"/>
      <c r="B265" s="132" t="s">
        <v>1758</v>
      </c>
      <c r="C265" s="133" t="s">
        <v>513</v>
      </c>
      <c r="D265" s="134" t="s">
        <v>512</v>
      </c>
      <c r="E265" s="135" t="s">
        <v>1759</v>
      </c>
      <c r="F265" s="427" t="s">
        <v>682</v>
      </c>
      <c r="G265" s="308">
        <v>22.96</v>
      </c>
      <c r="H265" s="308">
        <f t="shared" si="4"/>
        <v>108</v>
      </c>
      <c r="I265" s="227" t="s">
        <v>2828</v>
      </c>
      <c r="J265" s="137" t="s">
        <v>229</v>
      </c>
      <c r="K265" s="137" t="s">
        <v>3</v>
      </c>
      <c r="L265" s="138">
        <v>3917400099</v>
      </c>
      <c r="M265" s="137" t="s">
        <v>666</v>
      </c>
      <c r="N265" s="138">
        <v>42</v>
      </c>
      <c r="O265" s="138" t="s">
        <v>1439</v>
      </c>
      <c r="P265" s="210" t="s">
        <v>2645</v>
      </c>
      <c r="Q265" s="137"/>
      <c r="R265" s="209"/>
      <c r="S265" s="160">
        <v>8717332264834</v>
      </c>
    </row>
    <row r="266" spans="1:19" s="471" customFormat="1" x14ac:dyDescent="0.2">
      <c r="A266" s="512"/>
      <c r="B266" s="132" t="s">
        <v>1760</v>
      </c>
      <c r="C266" s="133" t="s">
        <v>515</v>
      </c>
      <c r="D266" s="134" t="s">
        <v>514</v>
      </c>
      <c r="E266" s="135" t="s">
        <v>1761</v>
      </c>
      <c r="F266" s="427" t="s">
        <v>682</v>
      </c>
      <c r="G266" s="308">
        <v>8.35</v>
      </c>
      <c r="H266" s="308">
        <f t="shared" si="4"/>
        <v>39</v>
      </c>
      <c r="I266" s="227" t="s">
        <v>2828</v>
      </c>
      <c r="J266" s="137" t="s">
        <v>229</v>
      </c>
      <c r="K266" s="137" t="s">
        <v>3</v>
      </c>
      <c r="L266" s="138">
        <v>3926909790</v>
      </c>
      <c r="M266" s="137" t="s">
        <v>666</v>
      </c>
      <c r="N266" s="138">
        <v>0</v>
      </c>
      <c r="O266" s="138" t="s">
        <v>1369</v>
      </c>
      <c r="P266" s="158"/>
      <c r="Q266" s="137"/>
      <c r="R266" s="209"/>
      <c r="S266" s="160">
        <v>8717332264827</v>
      </c>
    </row>
    <row r="267" spans="1:19" s="471" customFormat="1" x14ac:dyDescent="0.2">
      <c r="A267" s="512"/>
      <c r="B267" s="132" t="s">
        <v>1762</v>
      </c>
      <c r="C267" s="133" t="s">
        <v>518</v>
      </c>
      <c r="D267" s="134" t="s">
        <v>517</v>
      </c>
      <c r="E267" s="135" t="s">
        <v>1763</v>
      </c>
      <c r="F267" s="427" t="s">
        <v>682</v>
      </c>
      <c r="G267" s="308">
        <v>59.16</v>
      </c>
      <c r="H267" s="308">
        <f t="shared" si="4"/>
        <v>278</v>
      </c>
      <c r="I267" s="227" t="s">
        <v>2828</v>
      </c>
      <c r="J267" s="137" t="s">
        <v>229</v>
      </c>
      <c r="K267" s="137" t="s">
        <v>3</v>
      </c>
      <c r="L267" s="138">
        <v>3926909790</v>
      </c>
      <c r="M267" s="137" t="s">
        <v>666</v>
      </c>
      <c r="N267" s="138">
        <v>9</v>
      </c>
      <c r="O267" s="138" t="s">
        <v>1135</v>
      </c>
      <c r="P267" s="158"/>
      <c r="Q267" s="137"/>
      <c r="R267" s="209"/>
      <c r="S267" s="160">
        <v>8717332264803</v>
      </c>
    </row>
    <row r="268" spans="1:19" s="471" customFormat="1" x14ac:dyDescent="0.2">
      <c r="A268" s="512"/>
      <c r="B268" s="132" t="s">
        <v>1764</v>
      </c>
      <c r="C268" s="133" t="s">
        <v>521</v>
      </c>
      <c r="D268" s="134" t="s">
        <v>520</v>
      </c>
      <c r="E268" s="135" t="s">
        <v>1765</v>
      </c>
      <c r="F268" s="427" t="s">
        <v>682</v>
      </c>
      <c r="G268" s="308">
        <v>9.75</v>
      </c>
      <c r="H268" s="308">
        <f t="shared" si="4"/>
        <v>46</v>
      </c>
      <c r="I268" s="227" t="s">
        <v>2828</v>
      </c>
      <c r="J268" s="137" t="s">
        <v>229</v>
      </c>
      <c r="K268" s="137" t="s">
        <v>3</v>
      </c>
      <c r="L268" s="138">
        <v>3917400099</v>
      </c>
      <c r="M268" s="137" t="s">
        <v>666</v>
      </c>
      <c r="N268" s="138">
        <v>60</v>
      </c>
      <c r="O268" s="138" t="s">
        <v>1434</v>
      </c>
      <c r="P268" s="158"/>
      <c r="Q268" s="137"/>
      <c r="R268" s="209"/>
      <c r="S268" s="160">
        <v>8717332264797</v>
      </c>
    </row>
    <row r="269" spans="1:19" s="471" customFormat="1" x14ac:dyDescent="0.2">
      <c r="A269" s="512"/>
      <c r="B269" s="132" t="s">
        <v>1766</v>
      </c>
      <c r="C269" s="133" t="s">
        <v>524</v>
      </c>
      <c r="D269" s="134" t="s">
        <v>523</v>
      </c>
      <c r="E269" s="135" t="s">
        <v>1767</v>
      </c>
      <c r="F269" s="427" t="s">
        <v>682</v>
      </c>
      <c r="G269" s="308">
        <v>8.35</v>
      </c>
      <c r="H269" s="308">
        <f t="shared" si="4"/>
        <v>39</v>
      </c>
      <c r="I269" s="227" t="s">
        <v>2828</v>
      </c>
      <c r="J269" s="137" t="s">
        <v>229</v>
      </c>
      <c r="K269" s="137" t="s">
        <v>3</v>
      </c>
      <c r="L269" s="138">
        <v>3917400099</v>
      </c>
      <c r="M269" s="137" t="s">
        <v>666</v>
      </c>
      <c r="N269" s="138">
        <v>157</v>
      </c>
      <c r="O269" s="138" t="s">
        <v>1465</v>
      </c>
      <c r="P269" s="158"/>
      <c r="Q269" s="137"/>
      <c r="R269" s="209"/>
      <c r="S269" s="160">
        <v>8717332264780</v>
      </c>
    </row>
    <row r="270" spans="1:19" s="471" customFormat="1" x14ac:dyDescent="0.2">
      <c r="A270" s="512"/>
      <c r="B270" s="132" t="s">
        <v>1768</v>
      </c>
      <c r="C270" s="133" t="s">
        <v>527</v>
      </c>
      <c r="D270" s="134" t="s">
        <v>526</v>
      </c>
      <c r="E270" s="135" t="s">
        <v>1769</v>
      </c>
      <c r="F270" s="427" t="s">
        <v>682</v>
      </c>
      <c r="G270" s="308">
        <v>521.95000000000005</v>
      </c>
      <c r="H270" s="308">
        <f t="shared" si="4"/>
        <v>2455</v>
      </c>
      <c r="I270" s="227" t="s">
        <v>2828</v>
      </c>
      <c r="J270" s="137" t="s">
        <v>229</v>
      </c>
      <c r="K270" s="137" t="s">
        <v>3</v>
      </c>
      <c r="L270" s="138">
        <v>3917320099</v>
      </c>
      <c r="M270" s="137" t="s">
        <v>666</v>
      </c>
      <c r="N270" s="138">
        <v>1</v>
      </c>
      <c r="O270" s="138" t="s">
        <v>1770</v>
      </c>
      <c r="P270" s="158"/>
      <c r="Q270" s="137"/>
      <c r="R270" s="209"/>
      <c r="S270" s="160">
        <v>8717332264773</v>
      </c>
    </row>
    <row r="271" spans="1:19" s="471" customFormat="1" x14ac:dyDescent="0.2">
      <c r="A271" s="512"/>
      <c r="B271" s="132" t="s">
        <v>1771</v>
      </c>
      <c r="C271" s="133" t="s">
        <v>530</v>
      </c>
      <c r="D271" s="134" t="s">
        <v>529</v>
      </c>
      <c r="E271" s="135" t="s">
        <v>1772</v>
      </c>
      <c r="F271" s="427" t="s">
        <v>682</v>
      </c>
      <c r="G271" s="308">
        <v>243.59</v>
      </c>
      <c r="H271" s="308">
        <f t="shared" si="4"/>
        <v>1146</v>
      </c>
      <c r="I271" s="227" t="s">
        <v>2828</v>
      </c>
      <c r="J271" s="137" t="s">
        <v>229</v>
      </c>
      <c r="K271" s="137" t="s">
        <v>3</v>
      </c>
      <c r="L271" s="138">
        <v>8481808190</v>
      </c>
      <c r="M271" s="137" t="s">
        <v>666</v>
      </c>
      <c r="N271" s="138">
        <v>29</v>
      </c>
      <c r="O271" s="138" t="s">
        <v>1123</v>
      </c>
      <c r="P271" s="158"/>
      <c r="Q271" s="137"/>
      <c r="R271" s="209"/>
      <c r="S271" s="160">
        <v>8717332264766</v>
      </c>
    </row>
    <row r="272" spans="1:19" s="471" customFormat="1" x14ac:dyDescent="0.2">
      <c r="A272" s="512"/>
      <c r="B272" s="132" t="s">
        <v>1773</v>
      </c>
      <c r="C272" s="133" t="s">
        <v>533</v>
      </c>
      <c r="D272" s="134" t="s">
        <v>532</v>
      </c>
      <c r="E272" s="135" t="s">
        <v>1774</v>
      </c>
      <c r="F272" s="427" t="s">
        <v>682</v>
      </c>
      <c r="G272" s="308">
        <v>626.34</v>
      </c>
      <c r="H272" s="308">
        <f t="shared" si="4"/>
        <v>2946</v>
      </c>
      <c r="I272" s="227" t="s">
        <v>2828</v>
      </c>
      <c r="J272" s="137" t="s">
        <v>229</v>
      </c>
      <c r="K272" s="137" t="s">
        <v>3</v>
      </c>
      <c r="L272" s="138">
        <v>8421210090</v>
      </c>
      <c r="M272" s="137" t="s">
        <v>666</v>
      </c>
      <c r="N272" s="138">
        <v>2</v>
      </c>
      <c r="O272" s="138" t="s">
        <v>1692</v>
      </c>
      <c r="P272" s="158"/>
      <c r="Q272" s="137"/>
      <c r="R272" s="209"/>
      <c r="S272" s="160">
        <v>8717332264759</v>
      </c>
    </row>
    <row r="273" spans="1:19" s="471" customFormat="1" x14ac:dyDescent="0.2">
      <c r="A273" s="512"/>
      <c r="B273" s="132" t="s">
        <v>1775</v>
      </c>
      <c r="C273" s="133" t="s">
        <v>536</v>
      </c>
      <c r="D273" s="134" t="s">
        <v>535</v>
      </c>
      <c r="E273" s="135" t="s">
        <v>1776</v>
      </c>
      <c r="F273" s="427" t="s">
        <v>682</v>
      </c>
      <c r="G273" s="308">
        <v>2505.36</v>
      </c>
      <c r="H273" s="308">
        <f t="shared" si="4"/>
        <v>11785</v>
      </c>
      <c r="I273" s="227" t="s">
        <v>2828</v>
      </c>
      <c r="J273" s="137" t="s">
        <v>229</v>
      </c>
      <c r="K273" s="137" t="s">
        <v>3</v>
      </c>
      <c r="L273" s="138">
        <v>7326909890</v>
      </c>
      <c r="M273" s="137" t="s">
        <v>666</v>
      </c>
      <c r="N273" s="138">
        <v>0</v>
      </c>
      <c r="O273" s="138" t="s">
        <v>1644</v>
      </c>
      <c r="P273" s="158"/>
      <c r="Q273" s="137"/>
      <c r="R273" s="209"/>
      <c r="S273" s="160">
        <v>8717332264742</v>
      </c>
    </row>
    <row r="274" spans="1:19" s="471" customFormat="1" x14ac:dyDescent="0.2">
      <c r="A274" s="512"/>
      <c r="B274" s="132" t="s">
        <v>1777</v>
      </c>
      <c r="C274" s="133" t="s">
        <v>539</v>
      </c>
      <c r="D274" s="134" t="s">
        <v>538</v>
      </c>
      <c r="E274" s="135" t="s">
        <v>1778</v>
      </c>
      <c r="F274" s="427" t="s">
        <v>682</v>
      </c>
      <c r="G274" s="308">
        <v>50.1</v>
      </c>
      <c r="H274" s="308">
        <f t="shared" si="4"/>
        <v>236</v>
      </c>
      <c r="I274" s="227" t="s">
        <v>2828</v>
      </c>
      <c r="J274" s="137" t="s">
        <v>229</v>
      </c>
      <c r="K274" s="137" t="s">
        <v>3</v>
      </c>
      <c r="L274" s="138">
        <v>84219900</v>
      </c>
      <c r="M274" s="137" t="s">
        <v>666</v>
      </c>
      <c r="N274" s="138">
        <v>97</v>
      </c>
      <c r="O274" s="138" t="s">
        <v>1779</v>
      </c>
      <c r="P274" s="158"/>
      <c r="Q274" s="137"/>
      <c r="R274" s="209"/>
      <c r="S274" s="160">
        <v>8717332264735</v>
      </c>
    </row>
    <row r="275" spans="1:19" s="471" customFormat="1" x14ac:dyDescent="0.2">
      <c r="A275" s="512"/>
      <c r="B275" s="132" t="s">
        <v>1780</v>
      </c>
      <c r="C275" s="133" t="s">
        <v>542</v>
      </c>
      <c r="D275" s="134" t="s">
        <v>541</v>
      </c>
      <c r="E275" s="135" t="s">
        <v>1781</v>
      </c>
      <c r="F275" s="427" t="s">
        <v>682</v>
      </c>
      <c r="G275" s="308">
        <v>250.54</v>
      </c>
      <c r="H275" s="308">
        <f t="shared" si="4"/>
        <v>1179</v>
      </c>
      <c r="I275" s="227" t="s">
        <v>2828</v>
      </c>
      <c r="J275" s="137" t="s">
        <v>229</v>
      </c>
      <c r="K275" s="137" t="s">
        <v>3</v>
      </c>
      <c r="L275" s="138">
        <v>8421999099</v>
      </c>
      <c r="M275" s="137" t="s">
        <v>666</v>
      </c>
      <c r="N275" s="138">
        <v>56</v>
      </c>
      <c r="O275" s="138" t="s">
        <v>1663</v>
      </c>
      <c r="P275" s="158"/>
      <c r="Q275" s="137"/>
      <c r="R275" s="209"/>
      <c r="S275" s="160">
        <v>8717332264728</v>
      </c>
    </row>
    <row r="276" spans="1:19" s="471" customFormat="1" x14ac:dyDescent="0.2">
      <c r="A276" s="512"/>
      <c r="B276" s="147" t="s">
        <v>1782</v>
      </c>
      <c r="C276" s="148"/>
      <c r="D276" s="149" t="s">
        <v>1160</v>
      </c>
      <c r="E276" s="148"/>
      <c r="F276" s="150"/>
      <c r="G276" s="473"/>
      <c r="H276" s="473"/>
      <c r="I276" s="205" t="s">
        <v>1160</v>
      </c>
      <c r="J276" s="151"/>
      <c r="K276" s="151"/>
      <c r="L276" s="151"/>
      <c r="M276" s="151"/>
      <c r="N276" s="151" t="s">
        <v>1160</v>
      </c>
      <c r="O276" s="151" t="s">
        <v>1160</v>
      </c>
      <c r="P276" s="257"/>
      <c r="Q276" s="151"/>
      <c r="R276" s="154"/>
      <c r="S276" s="280"/>
    </row>
    <row r="277" spans="1:19" s="471" customFormat="1" x14ac:dyDescent="0.2">
      <c r="A277" s="513"/>
      <c r="B277" s="221" t="s">
        <v>1783</v>
      </c>
      <c r="C277" s="135" t="s">
        <v>235</v>
      </c>
      <c r="D277" s="158" t="s">
        <v>234</v>
      </c>
      <c r="E277" s="226" t="s">
        <v>1784</v>
      </c>
      <c r="F277" s="435" t="s">
        <v>682</v>
      </c>
      <c r="G277" s="308">
        <v>3112.38</v>
      </c>
      <c r="H277" s="308">
        <f t="shared" si="4"/>
        <v>14641</v>
      </c>
      <c r="I277" s="227" t="s">
        <v>2828</v>
      </c>
      <c r="J277" s="137" t="s">
        <v>229</v>
      </c>
      <c r="K277" s="137" t="s">
        <v>3</v>
      </c>
      <c r="L277" s="224">
        <v>8536501999</v>
      </c>
      <c r="M277" s="209" t="s">
        <v>667</v>
      </c>
      <c r="N277" s="138">
        <v>7</v>
      </c>
      <c r="O277" s="138" t="s">
        <v>1785</v>
      </c>
      <c r="P277" s="288"/>
      <c r="Q277" s="209"/>
      <c r="R277" s="209" t="s">
        <v>1786</v>
      </c>
      <c r="S277" s="160">
        <v>8717332929009</v>
      </c>
    </row>
    <row r="278" spans="1:19" s="471" customFormat="1" x14ac:dyDescent="0.2">
      <c r="A278" s="513"/>
      <c r="B278" s="221" t="s">
        <v>1787</v>
      </c>
      <c r="C278" s="135" t="s">
        <v>1788</v>
      </c>
      <c r="D278" s="158" t="s">
        <v>1095</v>
      </c>
      <c r="E278" s="226" t="s">
        <v>1789</v>
      </c>
      <c r="F278" s="435" t="s">
        <v>682</v>
      </c>
      <c r="G278" s="308">
        <v>1504.64</v>
      </c>
      <c r="H278" s="308">
        <f t="shared" si="4"/>
        <v>7078</v>
      </c>
      <c r="I278" s="227" t="s">
        <v>2828</v>
      </c>
      <c r="J278" s="137" t="s">
        <v>229</v>
      </c>
      <c r="K278" s="137" t="s">
        <v>3</v>
      </c>
      <c r="L278" s="224" t="s">
        <v>2623</v>
      </c>
      <c r="M278" s="209" t="s">
        <v>667</v>
      </c>
      <c r="N278" s="138">
        <v>15</v>
      </c>
      <c r="O278" s="138" t="s">
        <v>1790</v>
      </c>
      <c r="P278" s="288"/>
      <c r="Q278" s="209"/>
      <c r="R278" s="209" t="s">
        <v>1791</v>
      </c>
      <c r="S278" s="160">
        <v>4060039150370</v>
      </c>
    </row>
    <row r="279" spans="1:19" s="471" customFormat="1" x14ac:dyDescent="0.2">
      <c r="A279" s="513"/>
      <c r="B279" s="221" t="s">
        <v>1792</v>
      </c>
      <c r="C279" s="135" t="s">
        <v>238</v>
      </c>
      <c r="D279" s="158" t="s">
        <v>237</v>
      </c>
      <c r="E279" s="226" t="s">
        <v>1793</v>
      </c>
      <c r="F279" s="435" t="s">
        <v>682</v>
      </c>
      <c r="G279" s="308">
        <v>2688.99</v>
      </c>
      <c r="H279" s="308">
        <f t="shared" si="4"/>
        <v>12649</v>
      </c>
      <c r="I279" s="227" t="s">
        <v>2828</v>
      </c>
      <c r="J279" s="137" t="s">
        <v>229</v>
      </c>
      <c r="K279" s="137" t="s">
        <v>3</v>
      </c>
      <c r="L279" s="224">
        <v>8536501999</v>
      </c>
      <c r="M279" s="209" t="s">
        <v>667</v>
      </c>
      <c r="N279" s="138">
        <v>2</v>
      </c>
      <c r="O279" s="138" t="s">
        <v>1794</v>
      </c>
      <c r="P279" s="288"/>
      <c r="Q279" s="209"/>
      <c r="R279" s="209"/>
      <c r="S279" s="160">
        <v>8717332929016</v>
      </c>
    </row>
    <row r="280" spans="1:19" s="471" customFormat="1" x14ac:dyDescent="0.2">
      <c r="A280" s="513"/>
      <c r="B280" s="221" t="s">
        <v>1795</v>
      </c>
      <c r="C280" s="135" t="s">
        <v>241</v>
      </c>
      <c r="D280" s="158" t="s">
        <v>240</v>
      </c>
      <c r="E280" s="226" t="s">
        <v>1796</v>
      </c>
      <c r="F280" s="435" t="s">
        <v>682</v>
      </c>
      <c r="G280" s="308">
        <v>2500</v>
      </c>
      <c r="H280" s="308">
        <f t="shared" si="4"/>
        <v>11760</v>
      </c>
      <c r="I280" s="227" t="s">
        <v>2828</v>
      </c>
      <c r="J280" s="137" t="s">
        <v>229</v>
      </c>
      <c r="K280" s="137" t="s">
        <v>3</v>
      </c>
      <c r="L280" s="224">
        <v>8536501999</v>
      </c>
      <c r="M280" s="209" t="s">
        <v>667</v>
      </c>
      <c r="N280" s="138">
        <v>10</v>
      </c>
      <c r="O280" s="138" t="s">
        <v>1797</v>
      </c>
      <c r="P280" s="288"/>
      <c r="Q280" s="209"/>
      <c r="R280" s="209" t="s">
        <v>1798</v>
      </c>
      <c r="S280" s="160">
        <v>8717332929023</v>
      </c>
    </row>
    <row r="281" spans="1:19" s="471" customFormat="1" x14ac:dyDescent="0.2">
      <c r="A281" s="513"/>
      <c r="B281" s="221" t="s">
        <v>1799</v>
      </c>
      <c r="C281" s="135" t="s">
        <v>244</v>
      </c>
      <c r="D281" s="158" t="s">
        <v>243</v>
      </c>
      <c r="E281" s="226" t="s">
        <v>1800</v>
      </c>
      <c r="F281" s="435" t="s">
        <v>682</v>
      </c>
      <c r="G281" s="308">
        <v>1448.4</v>
      </c>
      <c r="H281" s="308">
        <f t="shared" si="4"/>
        <v>6813</v>
      </c>
      <c r="I281" s="227" t="s">
        <v>2828</v>
      </c>
      <c r="J281" s="137" t="s">
        <v>229</v>
      </c>
      <c r="K281" s="137" t="s">
        <v>3</v>
      </c>
      <c r="L281" s="224">
        <v>8531900000</v>
      </c>
      <c r="M281" s="209" t="s">
        <v>667</v>
      </c>
      <c r="N281" s="138">
        <v>7</v>
      </c>
      <c r="O281" s="138" t="s">
        <v>1801</v>
      </c>
      <c r="P281" s="288"/>
      <c r="Q281" s="209"/>
      <c r="R281" s="209"/>
      <c r="S281" s="160">
        <v>8717332493821</v>
      </c>
    </row>
    <row r="282" spans="1:19" s="471" customFormat="1" x14ac:dyDescent="0.2">
      <c r="A282" s="513"/>
      <c r="B282" s="221">
        <v>705000083264</v>
      </c>
      <c r="C282" s="135" t="s">
        <v>246</v>
      </c>
      <c r="D282" s="158" t="s">
        <v>245</v>
      </c>
      <c r="E282" s="226" t="s">
        <v>1802</v>
      </c>
      <c r="F282" s="435" t="s">
        <v>682</v>
      </c>
      <c r="G282" s="308">
        <v>404.81</v>
      </c>
      <c r="H282" s="308">
        <f t="shared" si="4"/>
        <v>1904</v>
      </c>
      <c r="I282" s="227" t="s">
        <v>2828</v>
      </c>
      <c r="J282" s="137" t="s">
        <v>229</v>
      </c>
      <c r="K282" s="137" t="s">
        <v>3</v>
      </c>
      <c r="L282" s="224">
        <v>8536501999</v>
      </c>
      <c r="M282" s="209" t="s">
        <v>667</v>
      </c>
      <c r="N282" s="138">
        <v>18</v>
      </c>
      <c r="O282" s="138" t="s">
        <v>1803</v>
      </c>
      <c r="P282" s="288"/>
      <c r="Q282" s="209"/>
      <c r="R282" s="209"/>
      <c r="S282" s="160">
        <v>8717332359769</v>
      </c>
    </row>
    <row r="283" spans="1:19" s="471" customFormat="1" x14ac:dyDescent="0.2">
      <c r="A283" s="513"/>
      <c r="B283" s="221" t="s">
        <v>1804</v>
      </c>
      <c r="C283" s="135" t="s">
        <v>248</v>
      </c>
      <c r="D283" s="158" t="s">
        <v>247</v>
      </c>
      <c r="E283" s="226" t="s">
        <v>1805</v>
      </c>
      <c r="F283" s="435" t="s">
        <v>682</v>
      </c>
      <c r="G283" s="308">
        <v>405.73</v>
      </c>
      <c r="H283" s="308">
        <f t="shared" si="4"/>
        <v>1909</v>
      </c>
      <c r="I283" s="227" t="s">
        <v>2828</v>
      </c>
      <c r="J283" s="137" t="s">
        <v>229</v>
      </c>
      <c r="K283" s="137" t="s">
        <v>3</v>
      </c>
      <c r="L283" s="224">
        <v>7326909890</v>
      </c>
      <c r="M283" s="209" t="s">
        <v>668</v>
      </c>
      <c r="N283" s="138">
        <v>14</v>
      </c>
      <c r="O283" s="138" t="s">
        <v>1468</v>
      </c>
      <c r="P283" s="288"/>
      <c r="Q283" s="209"/>
      <c r="R283" s="209"/>
      <c r="S283" s="160">
        <v>8717332390779</v>
      </c>
    </row>
    <row r="284" spans="1:19" s="471" customFormat="1" x14ac:dyDescent="0.2">
      <c r="A284" s="513"/>
      <c r="B284" s="221" t="s">
        <v>1806</v>
      </c>
      <c r="C284" s="135" t="s">
        <v>250</v>
      </c>
      <c r="D284" s="158" t="s">
        <v>249</v>
      </c>
      <c r="E284" s="226" t="s">
        <v>1807</v>
      </c>
      <c r="F284" s="435" t="s">
        <v>682</v>
      </c>
      <c r="G284" s="308">
        <v>256.82</v>
      </c>
      <c r="H284" s="308">
        <f t="shared" si="4"/>
        <v>1208</v>
      </c>
      <c r="I284" s="227" t="s">
        <v>2828</v>
      </c>
      <c r="J284" s="137" t="s">
        <v>229</v>
      </c>
      <c r="K284" s="137" t="s">
        <v>3</v>
      </c>
      <c r="L284" s="224">
        <v>7326909890</v>
      </c>
      <c r="M284" s="209" t="s">
        <v>668</v>
      </c>
      <c r="N284" s="138">
        <v>7</v>
      </c>
      <c r="O284" s="138" t="s">
        <v>1207</v>
      </c>
      <c r="P284" s="288"/>
      <c r="Q284" s="209"/>
      <c r="R284" s="209"/>
      <c r="S284" s="160">
        <v>8717332390786</v>
      </c>
    </row>
    <row r="285" spans="1:19" s="471" customFormat="1" x14ac:dyDescent="0.2">
      <c r="A285" s="472"/>
      <c r="B285" s="221" t="s">
        <v>1808</v>
      </c>
      <c r="C285" s="135" t="s">
        <v>252</v>
      </c>
      <c r="D285" s="158" t="s">
        <v>251</v>
      </c>
      <c r="E285" s="226" t="s">
        <v>1809</v>
      </c>
      <c r="F285" s="435" t="s">
        <v>682</v>
      </c>
      <c r="G285" s="308">
        <v>224.72</v>
      </c>
      <c r="H285" s="308">
        <f t="shared" si="4"/>
        <v>1057</v>
      </c>
      <c r="I285" s="227" t="s">
        <v>2828</v>
      </c>
      <c r="J285" s="137" t="s">
        <v>229</v>
      </c>
      <c r="K285" s="137" t="s">
        <v>3</v>
      </c>
      <c r="L285" s="224">
        <v>7326909890</v>
      </c>
      <c r="M285" s="209" t="s">
        <v>668</v>
      </c>
      <c r="N285" s="138">
        <v>6</v>
      </c>
      <c r="O285" s="138" t="s">
        <v>1434</v>
      </c>
      <c r="P285" s="288"/>
      <c r="Q285" s="209"/>
      <c r="R285" s="209"/>
      <c r="S285" s="160">
        <v>8717332390793</v>
      </c>
    </row>
    <row r="286" spans="1:19" s="471" customFormat="1" x14ac:dyDescent="0.2">
      <c r="A286" s="468"/>
      <c r="B286" s="147" t="s">
        <v>1810</v>
      </c>
      <c r="C286" s="148"/>
      <c r="D286" s="149" t="s">
        <v>1160</v>
      </c>
      <c r="E286" s="148"/>
      <c r="F286" s="150"/>
      <c r="G286" s="473"/>
      <c r="H286" s="473"/>
      <c r="I286" s="205" t="s">
        <v>1160</v>
      </c>
      <c r="J286" s="151"/>
      <c r="K286" s="151"/>
      <c r="L286" s="151"/>
      <c r="M286" s="151"/>
      <c r="N286" s="151" t="s">
        <v>1160</v>
      </c>
      <c r="O286" s="151" t="s">
        <v>1160</v>
      </c>
      <c r="P286" s="257"/>
      <c r="Q286" s="151"/>
      <c r="R286" s="154"/>
      <c r="S286" s="280"/>
    </row>
    <row r="287" spans="1:19" s="471" customFormat="1" x14ac:dyDescent="0.2">
      <c r="A287" s="472"/>
      <c r="B287" s="221" t="s">
        <v>1811</v>
      </c>
      <c r="C287" s="135" t="s">
        <v>2821</v>
      </c>
      <c r="D287" s="158" t="s">
        <v>1813</v>
      </c>
      <c r="E287" s="226" t="s">
        <v>1814</v>
      </c>
      <c r="F287" s="435" t="s">
        <v>682</v>
      </c>
      <c r="G287" s="514">
        <v>3305.74</v>
      </c>
      <c r="H287" s="308">
        <f t="shared" si="4"/>
        <v>15550</v>
      </c>
      <c r="I287" s="227" t="s">
        <v>2828</v>
      </c>
      <c r="J287" s="137" t="s">
        <v>229</v>
      </c>
      <c r="K287" s="137" t="s">
        <v>3</v>
      </c>
      <c r="L287" s="224">
        <v>8536501990</v>
      </c>
      <c r="M287" s="209" t="s">
        <v>667</v>
      </c>
      <c r="N287" s="138"/>
      <c r="O287" s="138" t="s">
        <v>1815</v>
      </c>
      <c r="P287" s="288"/>
      <c r="Q287" s="209"/>
      <c r="R287" s="209"/>
      <c r="S287" s="160">
        <v>4060039128997</v>
      </c>
    </row>
    <row r="288" spans="1:19" s="471" customFormat="1" x14ac:dyDescent="0.2">
      <c r="A288" s="472"/>
      <c r="B288" s="221" t="s">
        <v>1816</v>
      </c>
      <c r="C288" s="135" t="s">
        <v>1817</v>
      </c>
      <c r="D288" s="158" t="s">
        <v>1818</v>
      </c>
      <c r="E288" s="226" t="s">
        <v>1819</v>
      </c>
      <c r="F288" s="435" t="s">
        <v>682</v>
      </c>
      <c r="G288" s="308">
        <v>1567.12</v>
      </c>
      <c r="H288" s="308">
        <f t="shared" si="4"/>
        <v>7372</v>
      </c>
      <c r="I288" s="227" t="s">
        <v>2828</v>
      </c>
      <c r="J288" s="137" t="s">
        <v>229</v>
      </c>
      <c r="K288" s="137" t="s">
        <v>3</v>
      </c>
      <c r="L288" s="224">
        <v>85444993</v>
      </c>
      <c r="M288" s="209" t="s">
        <v>667</v>
      </c>
      <c r="N288" s="138">
        <v>1</v>
      </c>
      <c r="O288" s="227" t="s">
        <v>1820</v>
      </c>
      <c r="P288" s="288" t="s">
        <v>1821</v>
      </c>
      <c r="Q288" s="209"/>
      <c r="R288" s="209"/>
      <c r="S288" s="160">
        <v>4060039133205</v>
      </c>
    </row>
    <row r="289" spans="1:19" s="471" customFormat="1" x14ac:dyDescent="0.2">
      <c r="A289" s="472"/>
      <c r="B289" s="221" t="s">
        <v>1822</v>
      </c>
      <c r="C289" s="135" t="s">
        <v>1823</v>
      </c>
      <c r="D289" s="158" t="s">
        <v>1824</v>
      </c>
      <c r="E289" s="226" t="s">
        <v>1825</v>
      </c>
      <c r="F289" s="435" t="s">
        <v>682</v>
      </c>
      <c r="G289" s="308">
        <v>3920.5</v>
      </c>
      <c r="H289" s="308">
        <f t="shared" si="4"/>
        <v>18442</v>
      </c>
      <c r="I289" s="227" t="s">
        <v>2828</v>
      </c>
      <c r="J289" s="137" t="s">
        <v>229</v>
      </c>
      <c r="K289" s="137" t="s">
        <v>3</v>
      </c>
      <c r="L289" s="224">
        <v>85444993</v>
      </c>
      <c r="M289" s="209" t="s">
        <v>667</v>
      </c>
      <c r="N289" s="138">
        <v>1</v>
      </c>
      <c r="O289" s="227" t="s">
        <v>1826</v>
      </c>
      <c r="P289" s="288" t="s">
        <v>1827</v>
      </c>
      <c r="Q289" s="209"/>
      <c r="R289" s="209"/>
      <c r="S289" s="160">
        <v>4060039133212</v>
      </c>
    </row>
    <row r="290" spans="1:19" s="471" customFormat="1" x14ac:dyDescent="0.2">
      <c r="A290" s="472"/>
      <c r="B290" s="221" t="s">
        <v>1828</v>
      </c>
      <c r="C290" s="135" t="s">
        <v>1829</v>
      </c>
      <c r="D290" s="158" t="s">
        <v>1830</v>
      </c>
      <c r="E290" s="226" t="s">
        <v>1831</v>
      </c>
      <c r="F290" s="435" t="s">
        <v>682</v>
      </c>
      <c r="G290" s="308">
        <v>7810.65</v>
      </c>
      <c r="H290" s="308">
        <f t="shared" si="4"/>
        <v>36741</v>
      </c>
      <c r="I290" s="227" t="s">
        <v>2828</v>
      </c>
      <c r="J290" s="137" t="s">
        <v>229</v>
      </c>
      <c r="K290" s="137" t="s">
        <v>3</v>
      </c>
      <c r="L290" s="224">
        <v>85444993</v>
      </c>
      <c r="M290" s="209" t="s">
        <v>667</v>
      </c>
      <c r="N290" s="138">
        <v>2</v>
      </c>
      <c r="O290" s="227" t="s">
        <v>1832</v>
      </c>
      <c r="P290" s="288" t="s">
        <v>1833</v>
      </c>
      <c r="Q290" s="209"/>
      <c r="R290" s="209"/>
      <c r="S290" s="160">
        <v>4060039133229</v>
      </c>
    </row>
    <row r="291" spans="1:19" s="471" customFormat="1" x14ac:dyDescent="0.2">
      <c r="A291" s="472"/>
      <c r="B291" s="221" t="s">
        <v>1834</v>
      </c>
      <c r="C291" s="135" t="s">
        <v>1835</v>
      </c>
      <c r="D291" s="158" t="s">
        <v>1836</v>
      </c>
      <c r="E291" s="226" t="s">
        <v>1837</v>
      </c>
      <c r="F291" s="435" t="s">
        <v>682</v>
      </c>
      <c r="G291" s="308">
        <v>1971.37</v>
      </c>
      <c r="H291" s="308">
        <f t="shared" si="4"/>
        <v>9273</v>
      </c>
      <c r="I291" s="227" t="s">
        <v>2828</v>
      </c>
      <c r="J291" s="137" t="s">
        <v>229</v>
      </c>
      <c r="K291" s="137" t="s">
        <v>3</v>
      </c>
      <c r="L291" s="224">
        <v>85444993</v>
      </c>
      <c r="M291" s="209" t="s">
        <v>667</v>
      </c>
      <c r="N291" s="138">
        <v>0</v>
      </c>
      <c r="O291" s="227" t="s">
        <v>1838</v>
      </c>
      <c r="P291" s="288" t="s">
        <v>1821</v>
      </c>
      <c r="Q291" s="209"/>
      <c r="R291" s="209"/>
      <c r="S291" s="160">
        <v>4060039154903</v>
      </c>
    </row>
    <row r="292" spans="1:19" s="471" customFormat="1" x14ac:dyDescent="0.2">
      <c r="A292" s="472"/>
      <c r="B292" s="221" t="s">
        <v>1839</v>
      </c>
      <c r="C292" s="135" t="s">
        <v>1840</v>
      </c>
      <c r="D292" s="158" t="s">
        <v>1841</v>
      </c>
      <c r="E292" s="226" t="s">
        <v>1842</v>
      </c>
      <c r="F292" s="435" t="s">
        <v>682</v>
      </c>
      <c r="G292" s="308">
        <v>4866.05</v>
      </c>
      <c r="H292" s="308">
        <f t="shared" si="4"/>
        <v>22890</v>
      </c>
      <c r="I292" s="227" t="s">
        <v>2828</v>
      </c>
      <c r="J292" s="137" t="s">
        <v>229</v>
      </c>
      <c r="K292" s="137" t="s">
        <v>3</v>
      </c>
      <c r="L292" s="224">
        <v>85444993</v>
      </c>
      <c r="M292" s="209" t="s">
        <v>667</v>
      </c>
      <c r="N292" s="138">
        <v>0</v>
      </c>
      <c r="O292" s="227" t="s">
        <v>1843</v>
      </c>
      <c r="P292" s="288" t="s">
        <v>1827</v>
      </c>
      <c r="Q292" s="209"/>
      <c r="R292" s="209"/>
      <c r="S292" s="160">
        <v>4060039154910</v>
      </c>
    </row>
    <row r="293" spans="1:19" s="471" customFormat="1" x14ac:dyDescent="0.2">
      <c r="A293" s="472"/>
      <c r="B293" s="221" t="s">
        <v>1844</v>
      </c>
      <c r="C293" s="135" t="s">
        <v>1845</v>
      </c>
      <c r="D293" s="158" t="s">
        <v>1846</v>
      </c>
      <c r="E293" s="226" t="s">
        <v>1847</v>
      </c>
      <c r="F293" s="435" t="s">
        <v>682</v>
      </c>
      <c r="G293" s="308">
        <v>9482.57</v>
      </c>
      <c r="H293" s="308">
        <f t="shared" si="4"/>
        <v>44606</v>
      </c>
      <c r="I293" s="227" t="s">
        <v>2828</v>
      </c>
      <c r="J293" s="137" t="s">
        <v>229</v>
      </c>
      <c r="K293" s="137" t="s">
        <v>3</v>
      </c>
      <c r="L293" s="224">
        <v>85444993</v>
      </c>
      <c r="M293" s="209" t="s">
        <v>667</v>
      </c>
      <c r="N293" s="138">
        <v>0</v>
      </c>
      <c r="O293" s="227" t="s">
        <v>1848</v>
      </c>
      <c r="P293" s="288" t="s">
        <v>1833</v>
      </c>
      <c r="Q293" s="209"/>
      <c r="R293" s="209"/>
      <c r="S293" s="160">
        <v>4060039154927</v>
      </c>
    </row>
    <row r="294" spans="1:19" s="471" customFormat="1" x14ac:dyDescent="0.2">
      <c r="A294" s="472"/>
      <c r="B294" s="221" t="s">
        <v>1849</v>
      </c>
      <c r="C294" s="135" t="s">
        <v>1850</v>
      </c>
      <c r="D294" s="158" t="s">
        <v>1851</v>
      </c>
      <c r="E294" s="226" t="s">
        <v>1852</v>
      </c>
      <c r="F294" s="435" t="s">
        <v>682</v>
      </c>
      <c r="G294" s="308">
        <v>3156.7</v>
      </c>
      <c r="H294" s="308">
        <f t="shared" si="4"/>
        <v>14849</v>
      </c>
      <c r="I294" s="227" t="s">
        <v>2828</v>
      </c>
      <c r="J294" s="137" t="s">
        <v>229</v>
      </c>
      <c r="K294" s="137" t="s">
        <v>3</v>
      </c>
      <c r="L294" s="224">
        <v>85444993</v>
      </c>
      <c r="M294" s="209" t="s">
        <v>667</v>
      </c>
      <c r="N294" s="138">
        <v>0</v>
      </c>
      <c r="O294" s="227" t="s">
        <v>1853</v>
      </c>
      <c r="P294" s="288" t="s">
        <v>1821</v>
      </c>
      <c r="Q294" s="209"/>
      <c r="R294" s="209"/>
      <c r="S294" s="160">
        <v>4060039154934</v>
      </c>
    </row>
    <row r="295" spans="1:19" s="471" customFormat="1" x14ac:dyDescent="0.2">
      <c r="A295" s="472"/>
      <c r="B295" s="221" t="s">
        <v>1854</v>
      </c>
      <c r="C295" s="135" t="s">
        <v>1855</v>
      </c>
      <c r="D295" s="158" t="s">
        <v>1856</v>
      </c>
      <c r="E295" s="226" t="s">
        <v>1857</v>
      </c>
      <c r="F295" s="435" t="s">
        <v>682</v>
      </c>
      <c r="G295" s="308">
        <v>7720.2</v>
      </c>
      <c r="H295" s="308">
        <f t="shared" si="4"/>
        <v>36316</v>
      </c>
      <c r="I295" s="227" t="s">
        <v>2828</v>
      </c>
      <c r="J295" s="137" t="s">
        <v>229</v>
      </c>
      <c r="K295" s="137" t="s">
        <v>3</v>
      </c>
      <c r="L295" s="224">
        <v>85444993</v>
      </c>
      <c r="M295" s="209" t="s">
        <v>667</v>
      </c>
      <c r="N295" s="138">
        <v>0</v>
      </c>
      <c r="O295" s="227" t="s">
        <v>1858</v>
      </c>
      <c r="P295" s="288" t="s">
        <v>1827</v>
      </c>
      <c r="Q295" s="209"/>
      <c r="R295" s="209"/>
      <c r="S295" s="160">
        <v>4060039154941</v>
      </c>
    </row>
    <row r="296" spans="1:19" s="471" customFormat="1" x14ac:dyDescent="0.2">
      <c r="A296" s="472"/>
      <c r="B296" s="221" t="s">
        <v>1859</v>
      </c>
      <c r="C296" s="135" t="s">
        <v>1860</v>
      </c>
      <c r="D296" s="158" t="s">
        <v>1861</v>
      </c>
      <c r="E296" s="226" t="s">
        <v>1862</v>
      </c>
      <c r="F296" s="435" t="s">
        <v>682</v>
      </c>
      <c r="G296" s="308">
        <v>15097.28</v>
      </c>
      <c r="H296" s="308">
        <f t="shared" si="4"/>
        <v>71018</v>
      </c>
      <c r="I296" s="227" t="s">
        <v>2828</v>
      </c>
      <c r="J296" s="137" t="s">
        <v>229</v>
      </c>
      <c r="K296" s="137" t="s">
        <v>3</v>
      </c>
      <c r="L296" s="224">
        <v>85444993</v>
      </c>
      <c r="M296" s="209" t="s">
        <v>667</v>
      </c>
      <c r="N296" s="138">
        <v>0</v>
      </c>
      <c r="O296" s="227" t="s">
        <v>1863</v>
      </c>
      <c r="P296" s="288" t="s">
        <v>1833</v>
      </c>
      <c r="Q296" s="209"/>
      <c r="R296" s="209"/>
      <c r="S296" s="160">
        <v>4060039154958</v>
      </c>
    </row>
    <row r="297" spans="1:19" s="471" customFormat="1" x14ac:dyDescent="0.2">
      <c r="A297" s="472"/>
      <c r="B297" s="221" t="s">
        <v>1864</v>
      </c>
      <c r="C297" s="135" t="s">
        <v>1865</v>
      </c>
      <c r="D297" s="158" t="s">
        <v>1866</v>
      </c>
      <c r="E297" s="226" t="s">
        <v>1867</v>
      </c>
      <c r="F297" s="435" t="s">
        <v>682</v>
      </c>
      <c r="G297" s="308">
        <v>417.23</v>
      </c>
      <c r="H297" s="308">
        <f t="shared" si="4"/>
        <v>1963</v>
      </c>
      <c r="I297" s="227" t="s">
        <v>2828</v>
      </c>
      <c r="J297" s="137" t="s">
        <v>229</v>
      </c>
      <c r="K297" s="137" t="s">
        <v>3</v>
      </c>
      <c r="L297" s="224">
        <v>85319000</v>
      </c>
      <c r="M297" s="209" t="s">
        <v>667</v>
      </c>
      <c r="N297" s="138">
        <v>0</v>
      </c>
      <c r="O297" s="227" t="s">
        <v>1868</v>
      </c>
      <c r="P297" s="288"/>
      <c r="Q297" s="209"/>
      <c r="R297" s="209"/>
      <c r="S297" s="160">
        <v>4060039133236</v>
      </c>
    </row>
    <row r="298" spans="1:19" s="471" customFormat="1" x14ac:dyDescent="0.2">
      <c r="A298" s="472"/>
      <c r="B298" s="221" t="s">
        <v>1869</v>
      </c>
      <c r="C298" s="135" t="s">
        <v>1870</v>
      </c>
      <c r="D298" s="158" t="s">
        <v>1871</v>
      </c>
      <c r="E298" s="226" t="s">
        <v>1872</v>
      </c>
      <c r="F298" s="435" t="s">
        <v>682</v>
      </c>
      <c r="G298" s="308">
        <v>320.94</v>
      </c>
      <c r="H298" s="308">
        <f t="shared" si="4"/>
        <v>1510</v>
      </c>
      <c r="I298" s="227" t="s">
        <v>2828</v>
      </c>
      <c r="J298" s="137" t="s">
        <v>229</v>
      </c>
      <c r="K298" s="137" t="s">
        <v>3</v>
      </c>
      <c r="L298" s="224">
        <v>85319000</v>
      </c>
      <c r="M298" s="209" t="s">
        <v>667</v>
      </c>
      <c r="N298" s="138">
        <v>1</v>
      </c>
      <c r="O298" s="227" t="s">
        <v>1873</v>
      </c>
      <c r="P298" s="288"/>
      <c r="Q298" s="209"/>
      <c r="R298" s="209"/>
      <c r="S298" s="160">
        <v>4060039133243</v>
      </c>
    </row>
    <row r="299" spans="1:19" s="471" customFormat="1" x14ac:dyDescent="0.2">
      <c r="A299" s="472"/>
      <c r="B299" s="221" t="s">
        <v>1879</v>
      </c>
      <c r="C299" s="135" t="s">
        <v>1880</v>
      </c>
      <c r="D299" s="158" t="s">
        <v>1881</v>
      </c>
      <c r="E299" s="226" t="s">
        <v>1882</v>
      </c>
      <c r="F299" s="435" t="s">
        <v>682</v>
      </c>
      <c r="G299" s="308">
        <v>306.19</v>
      </c>
      <c r="H299" s="308">
        <f t="shared" si="4"/>
        <v>1440</v>
      </c>
      <c r="I299" s="227" t="s">
        <v>2828</v>
      </c>
      <c r="J299" s="137" t="s">
        <v>229</v>
      </c>
      <c r="K299" s="137" t="s">
        <v>3</v>
      </c>
      <c r="L299" s="224">
        <v>73261990</v>
      </c>
      <c r="M299" s="209" t="s">
        <v>667</v>
      </c>
      <c r="N299" s="138">
        <v>0</v>
      </c>
      <c r="O299" s="227" t="s">
        <v>1883</v>
      </c>
      <c r="P299" s="288" t="s">
        <v>2624</v>
      </c>
      <c r="Q299" s="209"/>
      <c r="R299" s="209"/>
      <c r="S299" s="160">
        <v>4060039133267</v>
      </c>
    </row>
    <row r="300" spans="1:19" s="471" customFormat="1" x14ac:dyDescent="0.2">
      <c r="A300" s="472"/>
      <c r="B300" s="221" t="s">
        <v>1884</v>
      </c>
      <c r="C300" s="135" t="s">
        <v>1885</v>
      </c>
      <c r="D300" s="158" t="s">
        <v>1886</v>
      </c>
      <c r="E300" s="226" t="s">
        <v>1887</v>
      </c>
      <c r="F300" s="435" t="s">
        <v>682</v>
      </c>
      <c r="G300" s="308">
        <v>80.23</v>
      </c>
      <c r="H300" s="308">
        <f t="shared" si="4"/>
        <v>377</v>
      </c>
      <c r="I300" s="227" t="s">
        <v>2828</v>
      </c>
      <c r="J300" s="137" t="s">
        <v>229</v>
      </c>
      <c r="K300" s="137" t="s">
        <v>3</v>
      </c>
      <c r="L300" s="224">
        <v>39259010</v>
      </c>
      <c r="M300" s="209" t="s">
        <v>667</v>
      </c>
      <c r="N300" s="138">
        <v>0</v>
      </c>
      <c r="O300" s="227" t="s">
        <v>1888</v>
      </c>
      <c r="P300" s="288"/>
      <c r="Q300" s="209"/>
      <c r="R300" s="209"/>
      <c r="S300" s="160">
        <v>4060039133250</v>
      </c>
    </row>
    <row r="301" spans="1:19" s="471" customFormat="1" x14ac:dyDescent="0.2">
      <c r="A301" s="468"/>
      <c r="B301" s="147" t="s">
        <v>1889</v>
      </c>
      <c r="C301" s="148"/>
      <c r="D301" s="149" t="s">
        <v>1160</v>
      </c>
      <c r="E301" s="148"/>
      <c r="F301" s="150"/>
      <c r="G301" s="473"/>
      <c r="H301" s="473"/>
      <c r="I301" s="205" t="s">
        <v>1160</v>
      </c>
      <c r="J301" s="151"/>
      <c r="K301" s="151"/>
      <c r="L301" s="151"/>
      <c r="M301" s="151"/>
      <c r="N301" s="151" t="s">
        <v>1160</v>
      </c>
      <c r="O301" s="151" t="s">
        <v>1160</v>
      </c>
      <c r="P301" s="257"/>
      <c r="Q301" s="153"/>
      <c r="R301" s="154"/>
      <c r="S301" s="280"/>
    </row>
    <row r="302" spans="1:19" s="471" customFormat="1" x14ac:dyDescent="0.2">
      <c r="A302" s="468"/>
      <c r="B302" s="132" t="s">
        <v>1890</v>
      </c>
      <c r="C302" s="133" t="s">
        <v>145</v>
      </c>
      <c r="D302" s="134" t="s">
        <v>144</v>
      </c>
      <c r="E302" s="135" t="s">
        <v>1891</v>
      </c>
      <c r="F302" s="427" t="s">
        <v>682</v>
      </c>
      <c r="G302" s="308">
        <v>218.95</v>
      </c>
      <c r="H302" s="308">
        <f t="shared" si="4"/>
        <v>1030</v>
      </c>
      <c r="I302" s="227" t="s">
        <v>2832</v>
      </c>
      <c r="J302" s="137" t="s">
        <v>229</v>
      </c>
      <c r="K302" s="137" t="s">
        <v>3</v>
      </c>
      <c r="L302" s="138">
        <v>8536909599</v>
      </c>
      <c r="M302" s="137" t="s">
        <v>626</v>
      </c>
      <c r="N302" s="138">
        <v>125</v>
      </c>
      <c r="O302" s="138" t="s">
        <v>1892</v>
      </c>
      <c r="P302" s="158"/>
      <c r="Q302" s="137"/>
      <c r="R302" s="209"/>
      <c r="S302" s="160">
        <v>8717332264193</v>
      </c>
    </row>
    <row r="303" spans="1:19" s="471" customFormat="1" x14ac:dyDescent="0.2">
      <c r="A303" s="513"/>
      <c r="B303" s="132" t="s">
        <v>1893</v>
      </c>
      <c r="C303" s="177" t="s">
        <v>173</v>
      </c>
      <c r="D303" s="134" t="s">
        <v>624</v>
      </c>
      <c r="E303" s="135" t="s">
        <v>1894</v>
      </c>
      <c r="F303" s="427" t="s">
        <v>682</v>
      </c>
      <c r="G303" s="308">
        <v>109.55</v>
      </c>
      <c r="H303" s="308">
        <f t="shared" si="4"/>
        <v>515</v>
      </c>
      <c r="I303" s="227" t="s">
        <v>2832</v>
      </c>
      <c r="J303" s="137" t="s">
        <v>229</v>
      </c>
      <c r="K303" s="137" t="s">
        <v>3</v>
      </c>
      <c r="L303" s="138">
        <v>8531103000</v>
      </c>
      <c r="M303" s="137" t="s">
        <v>625</v>
      </c>
      <c r="N303" s="138">
        <v>136</v>
      </c>
      <c r="O303" s="138" t="s">
        <v>1384</v>
      </c>
      <c r="P303" s="281"/>
      <c r="Q303" s="203" t="s">
        <v>1118</v>
      </c>
      <c r="R303" s="204"/>
      <c r="S303" s="160">
        <v>8717332974498</v>
      </c>
    </row>
    <row r="304" spans="1:19" s="471" customFormat="1" x14ac:dyDescent="0.2">
      <c r="A304" s="513"/>
      <c r="B304" s="177" t="s">
        <v>1895</v>
      </c>
      <c r="C304" s="177" t="s">
        <v>149</v>
      </c>
      <c r="D304" s="134" t="s">
        <v>148</v>
      </c>
      <c r="E304" s="135" t="s">
        <v>1896</v>
      </c>
      <c r="F304" s="427" t="s">
        <v>682</v>
      </c>
      <c r="G304" s="308">
        <v>22.58</v>
      </c>
      <c r="H304" s="308">
        <f t="shared" si="4"/>
        <v>106</v>
      </c>
      <c r="I304" s="227" t="s">
        <v>2828</v>
      </c>
      <c r="J304" s="137" t="s">
        <v>229</v>
      </c>
      <c r="K304" s="137" t="s">
        <v>3</v>
      </c>
      <c r="L304" s="138">
        <v>7608208990</v>
      </c>
      <c r="M304" s="137" t="s">
        <v>626</v>
      </c>
      <c r="N304" s="138">
        <v>11</v>
      </c>
      <c r="O304" s="138" t="s">
        <v>1473</v>
      </c>
      <c r="P304" s="158"/>
      <c r="Q304" s="137"/>
      <c r="R304" s="209"/>
      <c r="S304" s="160">
        <v>8717332288274</v>
      </c>
    </row>
    <row r="305" spans="1:19" s="471" customFormat="1" x14ac:dyDescent="0.2">
      <c r="A305" s="513"/>
      <c r="B305" s="177" t="s">
        <v>1897</v>
      </c>
      <c r="C305" s="177" t="s">
        <v>152</v>
      </c>
      <c r="D305" s="134" t="s">
        <v>151</v>
      </c>
      <c r="E305" s="135" t="s">
        <v>1898</v>
      </c>
      <c r="F305" s="427" t="s">
        <v>682</v>
      </c>
      <c r="G305" s="308">
        <v>43.84</v>
      </c>
      <c r="H305" s="308">
        <f t="shared" si="4"/>
        <v>206</v>
      </c>
      <c r="I305" s="227" t="s">
        <v>2828</v>
      </c>
      <c r="J305" s="137" t="s">
        <v>229</v>
      </c>
      <c r="K305" s="137" t="s">
        <v>3</v>
      </c>
      <c r="L305" s="138">
        <v>7608208990</v>
      </c>
      <c r="M305" s="137" t="s">
        <v>626</v>
      </c>
      <c r="N305" s="138">
        <v>31</v>
      </c>
      <c r="O305" s="138" t="s">
        <v>1423</v>
      </c>
      <c r="P305" s="158"/>
      <c r="Q305" s="137"/>
      <c r="R305" s="209"/>
      <c r="S305" s="160">
        <v>8717332288458</v>
      </c>
    </row>
    <row r="306" spans="1:19" s="471" customFormat="1" x14ac:dyDescent="0.2">
      <c r="A306" s="513"/>
      <c r="B306" s="177" t="s">
        <v>1899</v>
      </c>
      <c r="C306" s="177" t="s">
        <v>155</v>
      </c>
      <c r="D306" s="134" t="s">
        <v>154</v>
      </c>
      <c r="E306" s="135" t="s">
        <v>1900</v>
      </c>
      <c r="F306" s="427" t="s">
        <v>682</v>
      </c>
      <c r="G306" s="308">
        <v>73.069999999999993</v>
      </c>
      <c r="H306" s="308">
        <f t="shared" si="4"/>
        <v>344</v>
      </c>
      <c r="I306" s="227" t="s">
        <v>2828</v>
      </c>
      <c r="J306" s="137" t="s">
        <v>229</v>
      </c>
      <c r="K306" s="137" t="s">
        <v>3</v>
      </c>
      <c r="L306" s="138">
        <v>7608208990</v>
      </c>
      <c r="M306" s="137" t="s">
        <v>626</v>
      </c>
      <c r="N306" s="138">
        <v>31</v>
      </c>
      <c r="O306" s="138" t="s">
        <v>1456</v>
      </c>
      <c r="P306" s="158"/>
      <c r="Q306" s="137"/>
      <c r="R306" s="209"/>
      <c r="S306" s="160">
        <v>8717332288465</v>
      </c>
    </row>
    <row r="307" spans="1:19" s="471" customFormat="1" x14ac:dyDescent="0.2">
      <c r="A307" s="512"/>
      <c r="B307" s="132" t="s">
        <v>1901</v>
      </c>
      <c r="C307" s="177" t="s">
        <v>157</v>
      </c>
      <c r="D307" s="134" t="s">
        <v>2646</v>
      </c>
      <c r="E307" s="135" t="s">
        <v>1902</v>
      </c>
      <c r="F307" s="427" t="s">
        <v>682</v>
      </c>
      <c r="G307" s="308">
        <v>135.25</v>
      </c>
      <c r="H307" s="308">
        <f t="shared" si="4"/>
        <v>636</v>
      </c>
      <c r="I307" s="227" t="s">
        <v>2828</v>
      </c>
      <c r="J307" s="137" t="s">
        <v>229</v>
      </c>
      <c r="K307" s="137" t="s">
        <v>3</v>
      </c>
      <c r="L307" s="138">
        <v>8421999099</v>
      </c>
      <c r="M307" s="137" t="s">
        <v>626</v>
      </c>
      <c r="N307" s="138">
        <v>2</v>
      </c>
      <c r="O307" s="138" t="s">
        <v>1676</v>
      </c>
      <c r="P307" s="158"/>
      <c r="Q307" s="137"/>
      <c r="R307" s="209"/>
      <c r="S307" s="160">
        <v>782695089828</v>
      </c>
    </row>
    <row r="308" spans="1:19" s="471" customFormat="1" x14ac:dyDescent="0.2">
      <c r="A308" s="512"/>
      <c r="B308" s="132" t="s">
        <v>1903</v>
      </c>
      <c r="C308" s="132" t="s">
        <v>160</v>
      </c>
      <c r="D308" s="134" t="s">
        <v>159</v>
      </c>
      <c r="E308" s="135" t="s">
        <v>1904</v>
      </c>
      <c r="F308" s="427" t="s">
        <v>682</v>
      </c>
      <c r="G308" s="308">
        <v>47.9</v>
      </c>
      <c r="H308" s="308">
        <f t="shared" si="4"/>
        <v>225</v>
      </c>
      <c r="I308" s="227" t="s">
        <v>2828</v>
      </c>
      <c r="J308" s="137" t="s">
        <v>229</v>
      </c>
      <c r="K308" s="137" t="s">
        <v>3</v>
      </c>
      <c r="L308" s="138">
        <v>85371099</v>
      </c>
      <c r="M308" s="137" t="s">
        <v>626</v>
      </c>
      <c r="N308" s="138">
        <v>4</v>
      </c>
      <c r="O308" s="138" t="s">
        <v>1779</v>
      </c>
      <c r="P308" s="158"/>
      <c r="Q308" s="137"/>
      <c r="R308" s="209"/>
      <c r="S308" s="160">
        <v>800549091183</v>
      </c>
    </row>
    <row r="309" spans="1:19" s="471" customFormat="1" x14ac:dyDescent="0.2">
      <c r="A309" s="512"/>
      <c r="B309" s="147" t="s">
        <v>1905</v>
      </c>
      <c r="C309" s="148"/>
      <c r="D309" s="149" t="s">
        <v>1160</v>
      </c>
      <c r="E309" s="148"/>
      <c r="F309" s="150"/>
      <c r="G309" s="473"/>
      <c r="H309" s="473"/>
      <c r="I309" s="205" t="s">
        <v>1160</v>
      </c>
      <c r="J309" s="151"/>
      <c r="K309" s="151"/>
      <c r="L309" s="151"/>
      <c r="M309" s="151"/>
      <c r="N309" s="151" t="s">
        <v>1160</v>
      </c>
      <c r="O309" s="151" t="s">
        <v>1160</v>
      </c>
      <c r="P309" s="257"/>
      <c r="Q309" s="151"/>
      <c r="R309" s="154"/>
      <c r="S309" s="280"/>
    </row>
    <row r="310" spans="1:19" s="471" customFormat="1" x14ac:dyDescent="0.2">
      <c r="A310" s="512"/>
      <c r="B310" s="221"/>
      <c r="C310" s="177" t="s">
        <v>2647</v>
      </c>
      <c r="D310" s="158" t="s">
        <v>2648</v>
      </c>
      <c r="E310" s="226" t="s">
        <v>2649</v>
      </c>
      <c r="F310" s="435" t="s">
        <v>682</v>
      </c>
      <c r="G310" s="308">
        <v>6339.94</v>
      </c>
      <c r="H310" s="308">
        <f t="shared" si="4"/>
        <v>29823</v>
      </c>
      <c r="I310" s="227" t="s">
        <v>2828</v>
      </c>
      <c r="J310" s="137" t="s">
        <v>229</v>
      </c>
      <c r="K310" s="137" t="s">
        <v>229</v>
      </c>
      <c r="L310" s="224">
        <v>85365019</v>
      </c>
      <c r="M310" s="209" t="s">
        <v>666</v>
      </c>
      <c r="N310" s="138"/>
      <c r="O310" s="138" t="s">
        <v>2650</v>
      </c>
      <c r="P310" s="288" t="s">
        <v>2724</v>
      </c>
      <c r="Q310" s="209"/>
      <c r="R310" s="209"/>
      <c r="S310" s="160">
        <v>4060039188960</v>
      </c>
    </row>
    <row r="311" spans="1:19" s="471" customFormat="1" x14ac:dyDescent="0.2">
      <c r="A311" s="512"/>
      <c r="B311" s="132"/>
      <c r="C311" s="133">
        <v>924420</v>
      </c>
      <c r="D311" s="134" t="s">
        <v>2740</v>
      </c>
      <c r="E311" s="135" t="s">
        <v>2725</v>
      </c>
      <c r="F311" s="427" t="s">
        <v>682</v>
      </c>
      <c r="G311" s="308">
        <v>7857.18</v>
      </c>
      <c r="H311" s="308">
        <f t="shared" si="4"/>
        <v>36960</v>
      </c>
      <c r="I311" s="227" t="s">
        <v>2828</v>
      </c>
      <c r="J311" s="137" t="s">
        <v>229</v>
      </c>
      <c r="K311" s="137" t="s">
        <v>229</v>
      </c>
      <c r="L311" s="138" t="s">
        <v>2661</v>
      </c>
      <c r="M311" s="137" t="s">
        <v>666</v>
      </c>
      <c r="N311" s="138">
        <v>2</v>
      </c>
      <c r="O311" s="138" t="s">
        <v>2650</v>
      </c>
      <c r="P311" s="256" t="s">
        <v>2727</v>
      </c>
      <c r="Q311" s="137"/>
      <c r="R311" s="209"/>
      <c r="S311" s="160">
        <v>4060039188977</v>
      </c>
    </row>
    <row r="312" spans="1:19" s="471" customFormat="1" x14ac:dyDescent="0.2">
      <c r="A312" s="512"/>
      <c r="B312" s="132"/>
      <c r="C312" s="133">
        <v>926826</v>
      </c>
      <c r="D312" s="134" t="s">
        <v>2728</v>
      </c>
      <c r="E312" s="135" t="s">
        <v>2729</v>
      </c>
      <c r="F312" s="427" t="s">
        <v>682</v>
      </c>
      <c r="G312" s="308">
        <v>650.25</v>
      </c>
      <c r="H312" s="308">
        <f t="shared" si="4"/>
        <v>3059</v>
      </c>
      <c r="I312" s="227" t="s">
        <v>2828</v>
      </c>
      <c r="J312" s="137" t="s">
        <v>229</v>
      </c>
      <c r="K312" s="137" t="s">
        <v>229</v>
      </c>
      <c r="L312" s="138" t="s">
        <v>2730</v>
      </c>
      <c r="M312" s="137" t="s">
        <v>666</v>
      </c>
      <c r="N312" s="138">
        <v>2</v>
      </c>
      <c r="O312" s="138" t="s">
        <v>2653</v>
      </c>
      <c r="P312" s="256"/>
      <c r="Q312" s="137"/>
      <c r="R312" s="209"/>
      <c r="S312" s="160">
        <v>4060039189004</v>
      </c>
    </row>
    <row r="313" spans="1:19" s="471" customFormat="1" x14ac:dyDescent="0.2">
      <c r="A313" s="512"/>
      <c r="B313" s="221"/>
      <c r="C313" s="135">
        <v>929144</v>
      </c>
      <c r="D313" s="158" t="s">
        <v>2651</v>
      </c>
      <c r="E313" s="226" t="s">
        <v>2652</v>
      </c>
      <c r="F313" s="435" t="s">
        <v>682</v>
      </c>
      <c r="G313" s="308">
        <v>484.35</v>
      </c>
      <c r="H313" s="308">
        <f t="shared" si="4"/>
        <v>2278</v>
      </c>
      <c r="I313" s="227" t="s">
        <v>2828</v>
      </c>
      <c r="J313" s="137" t="s">
        <v>229</v>
      </c>
      <c r="K313" s="137" t="s">
        <v>229</v>
      </c>
      <c r="L313" s="224">
        <v>85319000</v>
      </c>
      <c r="M313" s="209" t="s">
        <v>666</v>
      </c>
      <c r="N313" s="138"/>
      <c r="O313" s="138" t="s">
        <v>2653</v>
      </c>
      <c r="P313" s="288"/>
      <c r="Q313" s="209"/>
      <c r="R313" s="209"/>
      <c r="S313" s="160">
        <v>4060039188991</v>
      </c>
    </row>
    <row r="314" spans="1:19" s="471" customFormat="1" x14ac:dyDescent="0.2">
      <c r="A314" s="512"/>
      <c r="B314" s="221"/>
      <c r="C314" s="135">
        <v>924441</v>
      </c>
      <c r="D314" s="158" t="s">
        <v>2654</v>
      </c>
      <c r="E314" s="226" t="s">
        <v>2655</v>
      </c>
      <c r="F314" s="435" t="s">
        <v>682</v>
      </c>
      <c r="G314" s="308">
        <v>327.83</v>
      </c>
      <c r="H314" s="308">
        <f t="shared" si="4"/>
        <v>1542</v>
      </c>
      <c r="I314" s="227" t="s">
        <v>2828</v>
      </c>
      <c r="J314" s="137" t="s">
        <v>229</v>
      </c>
      <c r="K314" s="137" t="s">
        <v>229</v>
      </c>
      <c r="L314" s="224">
        <v>85389099</v>
      </c>
      <c r="M314" s="209" t="s">
        <v>666</v>
      </c>
      <c r="N314" s="138"/>
      <c r="O314" s="138" t="s">
        <v>2656</v>
      </c>
      <c r="P314" s="288"/>
      <c r="Q314" s="209"/>
      <c r="R314" s="209"/>
      <c r="S314" s="160">
        <v>4060039189028</v>
      </c>
    </row>
    <row r="315" spans="1:19" s="471" customFormat="1" x14ac:dyDescent="0.2">
      <c r="A315" s="512"/>
      <c r="B315" s="221"/>
      <c r="C315" s="135">
        <v>904757</v>
      </c>
      <c r="D315" s="158" t="s">
        <v>2657</v>
      </c>
      <c r="E315" s="226" t="s">
        <v>2658</v>
      </c>
      <c r="F315" s="435" t="s">
        <v>682</v>
      </c>
      <c r="G315" s="308">
        <v>51.36</v>
      </c>
      <c r="H315" s="308">
        <f t="shared" si="4"/>
        <v>242</v>
      </c>
      <c r="I315" s="227" t="s">
        <v>2828</v>
      </c>
      <c r="J315" s="137" t="s">
        <v>229</v>
      </c>
      <c r="K315" s="137" t="s">
        <v>229</v>
      </c>
      <c r="L315" s="224">
        <v>85389099</v>
      </c>
      <c r="M315" s="209" t="s">
        <v>666</v>
      </c>
      <c r="N315" s="138"/>
      <c r="O315" s="138" t="s">
        <v>2374</v>
      </c>
      <c r="P315" s="288"/>
      <c r="Q315" s="209"/>
      <c r="R315" s="209"/>
      <c r="S315" s="160">
        <v>4060039189042</v>
      </c>
    </row>
    <row r="316" spans="1:19" s="471" customFormat="1" x14ac:dyDescent="0.2">
      <c r="A316" s="512"/>
      <c r="B316" s="336"/>
      <c r="C316" s="135">
        <v>911674</v>
      </c>
      <c r="D316" s="158" t="s">
        <v>2659</v>
      </c>
      <c r="E316" s="226" t="s">
        <v>2660</v>
      </c>
      <c r="F316" s="435" t="s">
        <v>682</v>
      </c>
      <c r="G316" s="308">
        <v>9211.8799999999992</v>
      </c>
      <c r="H316" s="308">
        <f t="shared" si="4"/>
        <v>43333</v>
      </c>
      <c r="I316" s="227" t="s">
        <v>2828</v>
      </c>
      <c r="J316" s="137" t="s">
        <v>229</v>
      </c>
      <c r="K316" s="137" t="s">
        <v>229</v>
      </c>
      <c r="L316" s="224" t="s">
        <v>2661</v>
      </c>
      <c r="M316" s="209" t="s">
        <v>666</v>
      </c>
      <c r="N316" s="138"/>
      <c r="O316" s="138" t="s">
        <v>2650</v>
      </c>
      <c r="P316" s="288" t="s">
        <v>2662</v>
      </c>
      <c r="Q316" s="209"/>
      <c r="R316" s="209"/>
      <c r="S316" s="160">
        <v>4060039188984</v>
      </c>
    </row>
    <row r="317" spans="1:19" s="471" customFormat="1" x14ac:dyDescent="0.2">
      <c r="A317" s="512"/>
      <c r="B317" s="336"/>
      <c r="C317" s="135">
        <v>922689</v>
      </c>
      <c r="D317" s="158" t="s">
        <v>2663</v>
      </c>
      <c r="E317" s="226" t="s">
        <v>2664</v>
      </c>
      <c r="F317" s="435" t="s">
        <v>682</v>
      </c>
      <c r="G317" s="308">
        <v>2032.03</v>
      </c>
      <c r="H317" s="308">
        <f t="shared" si="4"/>
        <v>9559</v>
      </c>
      <c r="I317" s="227" t="s">
        <v>2828</v>
      </c>
      <c r="J317" s="137" t="s">
        <v>229</v>
      </c>
      <c r="K317" s="137" t="s">
        <v>229</v>
      </c>
      <c r="L317" s="224" t="s">
        <v>2665</v>
      </c>
      <c r="M317" s="209" t="s">
        <v>666</v>
      </c>
      <c r="N317" s="138"/>
      <c r="O317" s="138" t="s">
        <v>2666</v>
      </c>
      <c r="P317" s="288"/>
      <c r="Q317" s="209"/>
      <c r="R317" s="209"/>
      <c r="S317" s="160">
        <v>4060039189011</v>
      </c>
    </row>
    <row r="318" spans="1:19" s="471" customFormat="1" x14ac:dyDescent="0.2">
      <c r="A318" s="512"/>
      <c r="B318" s="336"/>
      <c r="C318" s="135">
        <v>924442</v>
      </c>
      <c r="D318" s="158" t="s">
        <v>2667</v>
      </c>
      <c r="E318" s="226" t="s">
        <v>2668</v>
      </c>
      <c r="F318" s="435" t="s">
        <v>682</v>
      </c>
      <c r="G318" s="308">
        <v>596.07000000000005</v>
      </c>
      <c r="H318" s="308">
        <f t="shared" si="4"/>
        <v>2804</v>
      </c>
      <c r="I318" s="227" t="s">
        <v>2828</v>
      </c>
      <c r="J318" s="137" t="s">
        <v>229</v>
      </c>
      <c r="K318" s="137" t="s">
        <v>229</v>
      </c>
      <c r="L318" s="224" t="s">
        <v>2669</v>
      </c>
      <c r="M318" s="209" t="s">
        <v>666</v>
      </c>
      <c r="N318" s="138"/>
      <c r="O318" s="138" t="s">
        <v>2670</v>
      </c>
      <c r="P318" s="288"/>
      <c r="Q318" s="209"/>
      <c r="R318" s="209"/>
      <c r="S318" s="160">
        <v>4060039189035</v>
      </c>
    </row>
    <row r="319" spans="1:19" s="471" customFormat="1" x14ac:dyDescent="0.2">
      <c r="A319" s="512"/>
      <c r="B319" s="221" t="s">
        <v>1906</v>
      </c>
      <c r="C319" s="135" t="s">
        <v>674</v>
      </c>
      <c r="D319" s="158" t="s">
        <v>254</v>
      </c>
      <c r="E319" s="226" t="s">
        <v>1907</v>
      </c>
      <c r="F319" s="435" t="s">
        <v>682</v>
      </c>
      <c r="G319" s="308">
        <v>7044.38</v>
      </c>
      <c r="H319" s="308">
        <f t="shared" si="4"/>
        <v>33137</v>
      </c>
      <c r="I319" s="227" t="s">
        <v>2828</v>
      </c>
      <c r="J319" s="137" t="s">
        <v>229</v>
      </c>
      <c r="K319" s="137" t="s">
        <v>3</v>
      </c>
      <c r="L319" s="224">
        <v>8536501999</v>
      </c>
      <c r="M319" s="209" t="s">
        <v>667</v>
      </c>
      <c r="N319" s="138">
        <v>6</v>
      </c>
      <c r="O319" s="138" t="s">
        <v>1908</v>
      </c>
      <c r="P319" s="288"/>
      <c r="Q319" s="209" t="s">
        <v>1118</v>
      </c>
      <c r="R319" s="209"/>
      <c r="S319" s="160">
        <v>8717332906345</v>
      </c>
    </row>
    <row r="320" spans="1:19" s="471" customFormat="1" x14ac:dyDescent="0.2">
      <c r="A320" s="512"/>
      <c r="B320" s="221" t="s">
        <v>1909</v>
      </c>
      <c r="C320" s="135" t="s">
        <v>675</v>
      </c>
      <c r="D320" s="158" t="s">
        <v>255</v>
      </c>
      <c r="E320" s="226" t="s">
        <v>1910</v>
      </c>
      <c r="F320" s="435" t="s">
        <v>682</v>
      </c>
      <c r="G320" s="308">
        <v>417.3</v>
      </c>
      <c r="H320" s="308">
        <f t="shared" si="4"/>
        <v>1963</v>
      </c>
      <c r="I320" s="227" t="s">
        <v>2828</v>
      </c>
      <c r="J320" s="137" t="s">
        <v>229</v>
      </c>
      <c r="K320" s="137" t="s">
        <v>3</v>
      </c>
      <c r="L320" s="224">
        <v>8536501999</v>
      </c>
      <c r="M320" s="209" t="s">
        <v>667</v>
      </c>
      <c r="N320" s="138">
        <v>9</v>
      </c>
      <c r="O320" s="138" t="s">
        <v>1911</v>
      </c>
      <c r="P320" s="288"/>
      <c r="Q320" s="209" t="s">
        <v>1118</v>
      </c>
      <c r="R320" s="209"/>
      <c r="S320" s="160">
        <v>8717332906376</v>
      </c>
    </row>
    <row r="321" spans="1:19" s="471" customFormat="1" x14ac:dyDescent="0.2">
      <c r="A321" s="513"/>
      <c r="B321" s="147" t="s">
        <v>1912</v>
      </c>
      <c r="C321" s="148"/>
      <c r="D321" s="149" t="s">
        <v>1160</v>
      </c>
      <c r="E321" s="148"/>
      <c r="F321" s="150"/>
      <c r="G321" s="473"/>
      <c r="H321" s="473"/>
      <c r="I321" s="205" t="s">
        <v>1160</v>
      </c>
      <c r="J321" s="151"/>
      <c r="K321" s="151"/>
      <c r="L321" s="151"/>
      <c r="M321" s="151"/>
      <c r="N321" s="151" t="s">
        <v>1160</v>
      </c>
      <c r="O321" s="151" t="s">
        <v>1160</v>
      </c>
      <c r="P321" s="257"/>
      <c r="Q321" s="153"/>
      <c r="R321" s="154"/>
      <c r="S321" s="280"/>
    </row>
    <row r="322" spans="1:19" s="471" customFormat="1" x14ac:dyDescent="0.2">
      <c r="A322" s="512"/>
      <c r="B322" s="132" t="s">
        <v>1913</v>
      </c>
      <c r="C322" s="133" t="s">
        <v>264</v>
      </c>
      <c r="D322" s="134" t="s">
        <v>263</v>
      </c>
      <c r="E322" s="135" t="s">
        <v>1914</v>
      </c>
      <c r="F322" s="427" t="s">
        <v>682</v>
      </c>
      <c r="G322" s="308">
        <v>62.03</v>
      </c>
      <c r="H322" s="308">
        <f t="shared" si="4"/>
        <v>292</v>
      </c>
      <c r="I322" s="227" t="s">
        <v>2828</v>
      </c>
      <c r="J322" s="137" t="s">
        <v>229</v>
      </c>
      <c r="K322" s="138">
        <v>1</v>
      </c>
      <c r="L322" s="138">
        <v>8536501999</v>
      </c>
      <c r="M322" s="137" t="s">
        <v>626</v>
      </c>
      <c r="N322" s="138">
        <v>992</v>
      </c>
      <c r="O322" s="138" t="s">
        <v>1915</v>
      </c>
      <c r="P322" s="158"/>
      <c r="Q322" s="137" t="s">
        <v>1118</v>
      </c>
      <c r="R322" s="209"/>
      <c r="S322" s="160">
        <v>8717332250127</v>
      </c>
    </row>
    <row r="323" spans="1:19" s="471" customFormat="1" x14ac:dyDescent="0.2">
      <c r="A323" s="512"/>
      <c r="B323" s="132" t="s">
        <v>1916</v>
      </c>
      <c r="C323" s="133" t="s">
        <v>267</v>
      </c>
      <c r="D323" s="134" t="s">
        <v>266</v>
      </c>
      <c r="E323" s="135" t="s">
        <v>1917</v>
      </c>
      <c r="F323" s="427" t="s">
        <v>682</v>
      </c>
      <c r="G323" s="308">
        <v>155.04</v>
      </c>
      <c r="H323" s="308">
        <f t="shared" si="4"/>
        <v>729</v>
      </c>
      <c r="I323" s="227" t="s">
        <v>2828</v>
      </c>
      <c r="J323" s="137" t="s">
        <v>229</v>
      </c>
      <c r="K323" s="138">
        <v>1</v>
      </c>
      <c r="L323" s="138">
        <v>8536501999</v>
      </c>
      <c r="M323" s="137" t="s">
        <v>626</v>
      </c>
      <c r="N323" s="138">
        <v>62</v>
      </c>
      <c r="O323" s="138" t="s">
        <v>1918</v>
      </c>
      <c r="P323" s="158"/>
      <c r="Q323" s="137" t="s">
        <v>1118</v>
      </c>
      <c r="R323" s="209"/>
      <c r="S323" s="160">
        <v>8717332250134</v>
      </c>
    </row>
    <row r="324" spans="1:19" s="471" customFormat="1" x14ac:dyDescent="0.2">
      <c r="A324" s="512"/>
      <c r="B324" s="132" t="s">
        <v>1919</v>
      </c>
      <c r="C324" s="133" t="s">
        <v>1920</v>
      </c>
      <c r="D324" s="134" t="s">
        <v>1921</v>
      </c>
      <c r="E324" s="135" t="s">
        <v>1922</v>
      </c>
      <c r="F324" s="427" t="s">
        <v>682</v>
      </c>
      <c r="G324" s="308">
        <v>62.03</v>
      </c>
      <c r="H324" s="308">
        <f t="shared" si="4"/>
        <v>292</v>
      </c>
      <c r="I324" s="227" t="s">
        <v>2828</v>
      </c>
      <c r="J324" s="137" t="s">
        <v>229</v>
      </c>
      <c r="K324" s="138">
        <v>1</v>
      </c>
      <c r="L324" s="138">
        <v>8536501999</v>
      </c>
      <c r="M324" s="137" t="s">
        <v>626</v>
      </c>
      <c r="N324" s="138">
        <v>222</v>
      </c>
      <c r="O324" s="138" t="s">
        <v>1923</v>
      </c>
      <c r="P324" s="158"/>
      <c r="Q324" s="137" t="s">
        <v>1118</v>
      </c>
      <c r="R324" s="209"/>
      <c r="S324" s="160">
        <v>8717332250141</v>
      </c>
    </row>
    <row r="325" spans="1:19" s="471" customFormat="1" x14ac:dyDescent="0.2">
      <c r="A325" s="512"/>
      <c r="B325" s="132" t="s">
        <v>1924</v>
      </c>
      <c r="C325" s="133" t="s">
        <v>1925</v>
      </c>
      <c r="D325" s="134" t="s">
        <v>1926</v>
      </c>
      <c r="E325" s="135" t="s">
        <v>1927</v>
      </c>
      <c r="F325" s="427" t="s">
        <v>682</v>
      </c>
      <c r="G325" s="308">
        <v>155.04</v>
      </c>
      <c r="H325" s="308">
        <f t="shared" si="4"/>
        <v>729</v>
      </c>
      <c r="I325" s="227" t="s">
        <v>2828</v>
      </c>
      <c r="J325" s="137" t="s">
        <v>229</v>
      </c>
      <c r="K325" s="137" t="s">
        <v>3</v>
      </c>
      <c r="L325" s="138">
        <v>8531900000</v>
      </c>
      <c r="M325" s="137" t="s">
        <v>626</v>
      </c>
      <c r="N325" s="138">
        <v>7</v>
      </c>
      <c r="O325" s="138" t="s">
        <v>1928</v>
      </c>
      <c r="P325" s="158"/>
      <c r="Q325" s="137" t="s">
        <v>1118</v>
      </c>
      <c r="R325" s="209"/>
      <c r="S325" s="160">
        <v>8717332250158</v>
      </c>
    </row>
    <row r="326" spans="1:19" s="471" customFormat="1" x14ac:dyDescent="0.2">
      <c r="A326" s="512"/>
      <c r="B326" s="132" t="s">
        <v>1929</v>
      </c>
      <c r="C326" s="133" t="s">
        <v>1930</v>
      </c>
      <c r="D326" s="134" t="s">
        <v>1931</v>
      </c>
      <c r="E326" s="135" t="s">
        <v>1932</v>
      </c>
      <c r="F326" s="427" t="s">
        <v>682</v>
      </c>
      <c r="G326" s="308">
        <v>62.03</v>
      </c>
      <c r="H326" s="308">
        <f t="shared" ref="H326:H389" si="5">ROUND(ROUND(G326*4.704,2),0)</f>
        <v>292</v>
      </c>
      <c r="I326" s="227" t="s">
        <v>2828</v>
      </c>
      <c r="J326" s="137" t="s">
        <v>229</v>
      </c>
      <c r="K326" s="137" t="s">
        <v>3</v>
      </c>
      <c r="L326" s="138">
        <v>8531900000</v>
      </c>
      <c r="M326" s="137" t="s">
        <v>626</v>
      </c>
      <c r="N326" s="138">
        <v>28</v>
      </c>
      <c r="O326" s="138" t="s">
        <v>1933</v>
      </c>
      <c r="P326" s="158"/>
      <c r="Q326" s="137" t="s">
        <v>1118</v>
      </c>
      <c r="R326" s="209"/>
      <c r="S326" s="160">
        <v>8717332250165</v>
      </c>
    </row>
    <row r="327" spans="1:19" s="471" customFormat="1" x14ac:dyDescent="0.2">
      <c r="A327" s="512"/>
      <c r="B327" s="132" t="s">
        <v>1934</v>
      </c>
      <c r="C327" s="132" t="s">
        <v>1935</v>
      </c>
      <c r="D327" s="134" t="s">
        <v>1936</v>
      </c>
      <c r="E327" s="135" t="s">
        <v>1937</v>
      </c>
      <c r="F327" s="427" t="s">
        <v>682</v>
      </c>
      <c r="G327" s="308">
        <v>64.650000000000006</v>
      </c>
      <c r="H327" s="308">
        <f t="shared" si="5"/>
        <v>304</v>
      </c>
      <c r="I327" s="227" t="s">
        <v>2828</v>
      </c>
      <c r="J327" s="137" t="s">
        <v>229</v>
      </c>
      <c r="K327" s="137" t="s">
        <v>3</v>
      </c>
      <c r="L327" s="138">
        <v>8536501999</v>
      </c>
      <c r="M327" s="137" t="s">
        <v>626</v>
      </c>
      <c r="N327" s="138">
        <v>20</v>
      </c>
      <c r="O327" s="138" t="s">
        <v>1938</v>
      </c>
      <c r="P327" s="158"/>
      <c r="Q327" s="137"/>
      <c r="R327" s="209"/>
      <c r="S327" s="160">
        <v>8717332250172</v>
      </c>
    </row>
    <row r="328" spans="1:19" s="471" customFormat="1" x14ac:dyDescent="0.2">
      <c r="A328" s="512"/>
      <c r="B328" s="132" t="s">
        <v>1939</v>
      </c>
      <c r="C328" s="132" t="s">
        <v>1940</v>
      </c>
      <c r="D328" s="134" t="s">
        <v>1941</v>
      </c>
      <c r="E328" s="135" t="s">
        <v>1942</v>
      </c>
      <c r="F328" s="427" t="s">
        <v>682</v>
      </c>
      <c r="G328" s="308">
        <v>64.650000000000006</v>
      </c>
      <c r="H328" s="308">
        <f t="shared" si="5"/>
        <v>304</v>
      </c>
      <c r="I328" s="227" t="s">
        <v>2828</v>
      </c>
      <c r="J328" s="137" t="s">
        <v>229</v>
      </c>
      <c r="K328" s="137" t="s">
        <v>3</v>
      </c>
      <c r="L328" s="138">
        <v>8536501999</v>
      </c>
      <c r="M328" s="137" t="s">
        <v>626</v>
      </c>
      <c r="N328" s="138">
        <v>4</v>
      </c>
      <c r="O328" s="138" t="s">
        <v>1928</v>
      </c>
      <c r="P328" s="158"/>
      <c r="Q328" s="137"/>
      <c r="R328" s="209"/>
      <c r="S328" s="160">
        <v>8717332256686</v>
      </c>
    </row>
    <row r="329" spans="1:19" s="471" customFormat="1" x14ac:dyDescent="0.2">
      <c r="A329" s="512"/>
      <c r="B329" s="216" t="s">
        <v>1943</v>
      </c>
      <c r="C329" s="132" t="s">
        <v>1944</v>
      </c>
      <c r="D329" s="134" t="s">
        <v>1945</v>
      </c>
      <c r="E329" s="135" t="s">
        <v>1946</v>
      </c>
      <c r="F329" s="427" t="s">
        <v>682</v>
      </c>
      <c r="G329" s="308">
        <v>62.03</v>
      </c>
      <c r="H329" s="308">
        <f t="shared" si="5"/>
        <v>292</v>
      </c>
      <c r="I329" s="227" t="s">
        <v>2828</v>
      </c>
      <c r="J329" s="137" t="s">
        <v>229</v>
      </c>
      <c r="K329" s="138">
        <v>1</v>
      </c>
      <c r="L329" s="138">
        <v>8536501999</v>
      </c>
      <c r="M329" s="137" t="s">
        <v>626</v>
      </c>
      <c r="N329" s="138">
        <v>15</v>
      </c>
      <c r="O329" s="138" t="s">
        <v>1928</v>
      </c>
      <c r="P329" s="158"/>
      <c r="Q329" s="137" t="s">
        <v>1118</v>
      </c>
      <c r="R329" s="209"/>
      <c r="S329" s="160">
        <v>8717332951499</v>
      </c>
    </row>
    <row r="330" spans="1:19" s="471" customFormat="1" x14ac:dyDescent="0.2">
      <c r="A330" s="512"/>
      <c r="B330" s="132" t="s">
        <v>1947</v>
      </c>
      <c r="C330" s="132" t="s">
        <v>998</v>
      </c>
      <c r="D330" s="134" t="s">
        <v>1001</v>
      </c>
      <c r="E330" s="135" t="s">
        <v>1948</v>
      </c>
      <c r="F330" s="427" t="s">
        <v>682</v>
      </c>
      <c r="G330" s="308">
        <v>72.739999999999995</v>
      </c>
      <c r="H330" s="308">
        <f t="shared" si="5"/>
        <v>342</v>
      </c>
      <c r="I330" s="227" t="s">
        <v>2828</v>
      </c>
      <c r="J330" s="137" t="s">
        <v>229</v>
      </c>
      <c r="K330" s="137" t="s">
        <v>3</v>
      </c>
      <c r="L330" s="138">
        <v>8536501999</v>
      </c>
      <c r="M330" s="137" t="s">
        <v>626</v>
      </c>
      <c r="N330" s="138">
        <v>64</v>
      </c>
      <c r="O330" s="138" t="s">
        <v>1949</v>
      </c>
      <c r="P330" s="158"/>
      <c r="Q330" s="137"/>
      <c r="R330" s="209"/>
      <c r="S330" s="160">
        <v>8717332259236</v>
      </c>
    </row>
    <row r="331" spans="1:19" s="471" customFormat="1" x14ac:dyDescent="0.2">
      <c r="A331" s="512"/>
      <c r="B331" s="132" t="s">
        <v>1950</v>
      </c>
      <c r="C331" s="132" t="s">
        <v>999</v>
      </c>
      <c r="D331" s="134" t="s">
        <v>1002</v>
      </c>
      <c r="E331" s="135" t="s">
        <v>1951</v>
      </c>
      <c r="F331" s="427" t="s">
        <v>682</v>
      </c>
      <c r="G331" s="308">
        <v>72.739999999999995</v>
      </c>
      <c r="H331" s="308">
        <f t="shared" si="5"/>
        <v>342</v>
      </c>
      <c r="I331" s="227" t="s">
        <v>2828</v>
      </c>
      <c r="J331" s="137" t="s">
        <v>229</v>
      </c>
      <c r="K331" s="138">
        <v>1</v>
      </c>
      <c r="L331" s="138">
        <v>8536501999</v>
      </c>
      <c r="M331" s="137" t="s">
        <v>626</v>
      </c>
      <c r="N331" s="138">
        <v>497</v>
      </c>
      <c r="O331" s="138" t="s">
        <v>1952</v>
      </c>
      <c r="P331" s="158"/>
      <c r="Q331" s="137"/>
      <c r="R331" s="209"/>
      <c r="S331" s="160">
        <v>8717332259243</v>
      </c>
    </row>
    <row r="332" spans="1:19" s="471" customFormat="1" x14ac:dyDescent="0.2">
      <c r="A332" s="512"/>
      <c r="B332" s="132" t="s">
        <v>1953</v>
      </c>
      <c r="C332" s="132" t="s">
        <v>996</v>
      </c>
      <c r="D332" s="134" t="s">
        <v>997</v>
      </c>
      <c r="E332" s="135" t="s">
        <v>1954</v>
      </c>
      <c r="F332" s="427" t="s">
        <v>682</v>
      </c>
      <c r="G332" s="308">
        <v>72.739999999999995</v>
      </c>
      <c r="H332" s="308">
        <f t="shared" si="5"/>
        <v>342</v>
      </c>
      <c r="I332" s="227" t="s">
        <v>2828</v>
      </c>
      <c r="J332" s="137" t="s">
        <v>229</v>
      </c>
      <c r="K332" s="137" t="s">
        <v>3</v>
      </c>
      <c r="L332" s="138">
        <v>8536501999</v>
      </c>
      <c r="M332" s="137" t="s">
        <v>626</v>
      </c>
      <c r="N332" s="138">
        <v>3</v>
      </c>
      <c r="O332" s="138" t="s">
        <v>1952</v>
      </c>
      <c r="P332" s="158"/>
      <c r="Q332" s="137"/>
      <c r="R332" s="209"/>
      <c r="S332" s="160">
        <v>8717332259250</v>
      </c>
    </row>
    <row r="333" spans="1:19" s="471" customFormat="1" x14ac:dyDescent="0.2">
      <c r="A333" s="512"/>
      <c r="B333" s="132" t="s">
        <v>1955</v>
      </c>
      <c r="C333" s="132" t="s">
        <v>1000</v>
      </c>
      <c r="D333" s="134" t="s">
        <v>1003</v>
      </c>
      <c r="E333" s="135" t="s">
        <v>1956</v>
      </c>
      <c r="F333" s="427" t="s">
        <v>682</v>
      </c>
      <c r="G333" s="308">
        <v>72.739999999999995</v>
      </c>
      <c r="H333" s="308">
        <f t="shared" si="5"/>
        <v>342</v>
      </c>
      <c r="I333" s="227" t="s">
        <v>2828</v>
      </c>
      <c r="J333" s="137" t="s">
        <v>229</v>
      </c>
      <c r="K333" s="137" t="s">
        <v>3</v>
      </c>
      <c r="L333" s="138">
        <v>8536501999</v>
      </c>
      <c r="M333" s="137" t="s">
        <v>626</v>
      </c>
      <c r="N333" s="138">
        <v>28</v>
      </c>
      <c r="O333" s="138" t="s">
        <v>1957</v>
      </c>
      <c r="P333" s="158"/>
      <c r="Q333" s="137"/>
      <c r="R333" s="209"/>
      <c r="S333" s="160">
        <v>8717332259267</v>
      </c>
    </row>
    <row r="334" spans="1:19" s="471" customFormat="1" x14ac:dyDescent="0.2">
      <c r="A334" s="512"/>
      <c r="B334" s="132" t="s">
        <v>1958</v>
      </c>
      <c r="C334" s="132" t="s">
        <v>1959</v>
      </c>
      <c r="D334" s="134" t="s">
        <v>1960</v>
      </c>
      <c r="E334" s="135" t="s">
        <v>1961</v>
      </c>
      <c r="F334" s="427" t="s">
        <v>682</v>
      </c>
      <c r="G334" s="308">
        <v>72.739999999999995</v>
      </c>
      <c r="H334" s="308">
        <f t="shared" si="5"/>
        <v>342</v>
      </c>
      <c r="I334" s="227" t="s">
        <v>2828</v>
      </c>
      <c r="J334" s="137" t="s">
        <v>229</v>
      </c>
      <c r="K334" s="137" t="s">
        <v>229</v>
      </c>
      <c r="L334" s="138">
        <v>8536501999</v>
      </c>
      <c r="M334" s="137" t="s">
        <v>626</v>
      </c>
      <c r="N334" s="138">
        <v>0</v>
      </c>
      <c r="O334" s="138" t="s">
        <v>1933</v>
      </c>
      <c r="P334" s="158"/>
      <c r="Q334" s="137"/>
      <c r="R334" s="209"/>
      <c r="S334" s="160" t="s">
        <v>1962</v>
      </c>
    </row>
    <row r="335" spans="1:19" s="471" customFormat="1" x14ac:dyDescent="0.2">
      <c r="A335" s="512"/>
      <c r="B335" s="132" t="s">
        <v>1963</v>
      </c>
      <c r="C335" s="132" t="s">
        <v>1964</v>
      </c>
      <c r="D335" s="134" t="s">
        <v>1965</v>
      </c>
      <c r="E335" s="135" t="s">
        <v>1966</v>
      </c>
      <c r="F335" s="427" t="s">
        <v>682</v>
      </c>
      <c r="G335" s="308">
        <v>72.739999999999995</v>
      </c>
      <c r="H335" s="308">
        <f t="shared" si="5"/>
        <v>342</v>
      </c>
      <c r="I335" s="227" t="s">
        <v>2828</v>
      </c>
      <c r="J335" s="137" t="s">
        <v>229</v>
      </c>
      <c r="K335" s="137" t="s">
        <v>3</v>
      </c>
      <c r="L335" s="138">
        <v>8536501999</v>
      </c>
      <c r="M335" s="137" t="s">
        <v>626</v>
      </c>
      <c r="N335" s="138">
        <v>12</v>
      </c>
      <c r="O335" s="138" t="s">
        <v>1949</v>
      </c>
      <c r="P335" s="158"/>
      <c r="Q335" s="137"/>
      <c r="R335" s="209"/>
      <c r="S335" s="160" t="s">
        <v>1967</v>
      </c>
    </row>
    <row r="336" spans="1:19" s="471" customFormat="1" x14ac:dyDescent="0.2">
      <c r="A336" s="512"/>
      <c r="B336" s="132" t="s">
        <v>1968</v>
      </c>
      <c r="C336" s="132" t="s">
        <v>1969</v>
      </c>
      <c r="D336" s="134" t="s">
        <v>1970</v>
      </c>
      <c r="E336" s="135" t="s">
        <v>1971</v>
      </c>
      <c r="F336" s="427" t="s">
        <v>682</v>
      </c>
      <c r="G336" s="308">
        <v>72.739999999999995</v>
      </c>
      <c r="H336" s="308">
        <f t="shared" si="5"/>
        <v>342</v>
      </c>
      <c r="I336" s="227" t="s">
        <v>2828</v>
      </c>
      <c r="J336" s="137" t="s">
        <v>229</v>
      </c>
      <c r="K336" s="137" t="s">
        <v>229</v>
      </c>
      <c r="L336" s="138">
        <v>8536501999</v>
      </c>
      <c r="M336" s="137" t="s">
        <v>626</v>
      </c>
      <c r="N336" s="138">
        <v>0</v>
      </c>
      <c r="O336" s="138" t="s">
        <v>1928</v>
      </c>
      <c r="P336" s="158"/>
      <c r="Q336" s="137"/>
      <c r="R336" s="209"/>
      <c r="S336" s="160" t="s">
        <v>1972</v>
      </c>
    </row>
    <row r="337" spans="1:19" s="471" customFormat="1" x14ac:dyDescent="0.2">
      <c r="A337" s="512"/>
      <c r="B337" s="132" t="s">
        <v>1973</v>
      </c>
      <c r="C337" s="132" t="s">
        <v>1974</v>
      </c>
      <c r="D337" s="134" t="s">
        <v>1975</v>
      </c>
      <c r="E337" s="135" t="s">
        <v>1976</v>
      </c>
      <c r="F337" s="427" t="s">
        <v>682</v>
      </c>
      <c r="G337" s="308">
        <v>72.739999999999995</v>
      </c>
      <c r="H337" s="308">
        <f t="shared" si="5"/>
        <v>342</v>
      </c>
      <c r="I337" s="227" t="s">
        <v>2828</v>
      </c>
      <c r="J337" s="137" t="s">
        <v>229</v>
      </c>
      <c r="K337" s="137" t="s">
        <v>3</v>
      </c>
      <c r="L337" s="138">
        <v>8536501999</v>
      </c>
      <c r="M337" s="137" t="s">
        <v>626</v>
      </c>
      <c r="N337" s="138">
        <v>27</v>
      </c>
      <c r="O337" s="138" t="s">
        <v>1928</v>
      </c>
      <c r="P337" s="158"/>
      <c r="Q337" s="137"/>
      <c r="R337" s="209"/>
      <c r="S337" s="160" t="s">
        <v>1977</v>
      </c>
    </row>
    <row r="338" spans="1:19" s="471" customFormat="1" x14ac:dyDescent="0.2">
      <c r="A338" s="512"/>
      <c r="B338" s="132">
        <v>665000012709</v>
      </c>
      <c r="C338" s="132" t="s">
        <v>1978</v>
      </c>
      <c r="D338" s="218" t="s">
        <v>1979</v>
      </c>
      <c r="E338" s="156" t="s">
        <v>1980</v>
      </c>
      <c r="F338" s="427" t="s">
        <v>682</v>
      </c>
      <c r="G338" s="308">
        <v>239.48</v>
      </c>
      <c r="H338" s="308">
        <f t="shared" si="5"/>
        <v>1127</v>
      </c>
      <c r="I338" s="227" t="s">
        <v>2828</v>
      </c>
      <c r="J338" s="138" t="s">
        <v>229</v>
      </c>
      <c r="K338" s="138" t="s">
        <v>3</v>
      </c>
      <c r="L338" s="138">
        <v>8536501999</v>
      </c>
      <c r="M338" s="138" t="s">
        <v>626</v>
      </c>
      <c r="N338" s="138">
        <v>9</v>
      </c>
      <c r="O338" s="138" t="s">
        <v>1453</v>
      </c>
      <c r="P338" s="210"/>
      <c r="Q338" s="138"/>
      <c r="R338" s="209"/>
      <c r="S338" s="160">
        <v>8717332259212</v>
      </c>
    </row>
    <row r="339" spans="1:19" s="471" customFormat="1" ht="16.5" x14ac:dyDescent="0.2">
      <c r="A339" s="512"/>
      <c r="B339" s="132">
        <v>665000012780</v>
      </c>
      <c r="C339" s="132" t="s">
        <v>1981</v>
      </c>
      <c r="D339" s="218" t="s">
        <v>1982</v>
      </c>
      <c r="E339" s="156" t="s">
        <v>1983</v>
      </c>
      <c r="F339" s="427" t="s">
        <v>682</v>
      </c>
      <c r="G339" s="308">
        <v>239.48</v>
      </c>
      <c r="H339" s="308">
        <f t="shared" si="5"/>
        <v>1127</v>
      </c>
      <c r="I339" s="227" t="s">
        <v>2828</v>
      </c>
      <c r="J339" s="138" t="s">
        <v>229</v>
      </c>
      <c r="K339" s="138">
        <v>1</v>
      </c>
      <c r="L339" s="138">
        <v>8536501999</v>
      </c>
      <c r="M339" s="138" t="s">
        <v>626</v>
      </c>
      <c r="N339" s="138">
        <v>36</v>
      </c>
      <c r="O339" s="138" t="s">
        <v>1641</v>
      </c>
      <c r="P339" s="210"/>
      <c r="Q339" s="138"/>
      <c r="R339" s="209"/>
      <c r="S339" s="160">
        <v>8717332259229</v>
      </c>
    </row>
    <row r="340" spans="1:19" s="471" customFormat="1" x14ac:dyDescent="0.2">
      <c r="A340" s="513"/>
      <c r="B340" s="132" t="s">
        <v>1984</v>
      </c>
      <c r="C340" s="132" t="s">
        <v>1985</v>
      </c>
      <c r="D340" s="134" t="s">
        <v>1986</v>
      </c>
      <c r="E340" s="156" t="s">
        <v>1987</v>
      </c>
      <c r="F340" s="427" t="s">
        <v>682</v>
      </c>
      <c r="G340" s="308">
        <v>71.95</v>
      </c>
      <c r="H340" s="308">
        <f t="shared" si="5"/>
        <v>338</v>
      </c>
      <c r="I340" s="227" t="s">
        <v>2828</v>
      </c>
      <c r="J340" s="137" t="s">
        <v>229</v>
      </c>
      <c r="K340" s="137" t="s">
        <v>229</v>
      </c>
      <c r="L340" s="138" t="s">
        <v>2625</v>
      </c>
      <c r="M340" s="171" t="s">
        <v>626</v>
      </c>
      <c r="N340" s="138">
        <v>0</v>
      </c>
      <c r="O340" s="227">
        <v>0.27</v>
      </c>
      <c r="P340" s="158"/>
      <c r="Q340" s="171"/>
      <c r="R340" s="209" t="s">
        <v>1482</v>
      </c>
      <c r="S340" s="160">
        <v>8717332828876</v>
      </c>
    </row>
    <row r="341" spans="1:19" s="471" customFormat="1" x14ac:dyDescent="0.2">
      <c r="A341" s="512"/>
      <c r="B341" s="147" t="s">
        <v>1988</v>
      </c>
      <c r="C341" s="148"/>
      <c r="D341" s="149" t="s">
        <v>1160</v>
      </c>
      <c r="E341" s="148"/>
      <c r="F341" s="150"/>
      <c r="G341" s="473"/>
      <c r="H341" s="473"/>
      <c r="I341" s="205" t="s">
        <v>1160</v>
      </c>
      <c r="J341" s="151"/>
      <c r="K341" s="151"/>
      <c r="L341" s="151"/>
      <c r="M341" s="151"/>
      <c r="N341" s="151" t="s">
        <v>1160</v>
      </c>
      <c r="O341" s="151" t="s">
        <v>1160</v>
      </c>
      <c r="P341" s="257"/>
      <c r="Q341" s="153"/>
      <c r="R341" s="154"/>
      <c r="S341" s="280"/>
    </row>
    <row r="342" spans="1:19" s="471" customFormat="1" x14ac:dyDescent="0.2">
      <c r="A342" s="512"/>
      <c r="B342" s="132" t="s">
        <v>1989</v>
      </c>
      <c r="C342" s="133" t="s">
        <v>1990</v>
      </c>
      <c r="D342" s="134" t="s">
        <v>1991</v>
      </c>
      <c r="E342" s="135" t="s">
        <v>1992</v>
      </c>
      <c r="F342" s="427" t="s">
        <v>682</v>
      </c>
      <c r="G342" s="308">
        <v>40.880000000000003</v>
      </c>
      <c r="H342" s="308">
        <f t="shared" si="5"/>
        <v>192</v>
      </c>
      <c r="I342" s="227" t="s">
        <v>2828</v>
      </c>
      <c r="J342" s="137" t="s">
        <v>229</v>
      </c>
      <c r="K342" s="138">
        <v>1</v>
      </c>
      <c r="L342" s="138">
        <v>8536501999</v>
      </c>
      <c r="M342" s="137" t="s">
        <v>626</v>
      </c>
      <c r="N342" s="138">
        <v>59</v>
      </c>
      <c r="O342" s="138" t="s">
        <v>1993</v>
      </c>
      <c r="P342" s="158"/>
      <c r="Q342" s="137" t="s">
        <v>1118</v>
      </c>
      <c r="R342" s="209"/>
      <c r="S342" s="160">
        <v>8717332250073</v>
      </c>
    </row>
    <row r="343" spans="1:19" s="471" customFormat="1" x14ac:dyDescent="0.2">
      <c r="A343" s="512"/>
      <c r="B343" s="132" t="s">
        <v>1994</v>
      </c>
      <c r="C343" s="133" t="s">
        <v>1995</v>
      </c>
      <c r="D343" s="134" t="s">
        <v>1996</v>
      </c>
      <c r="E343" s="135" t="s">
        <v>1997</v>
      </c>
      <c r="F343" s="427" t="s">
        <v>682</v>
      </c>
      <c r="G343" s="308">
        <v>102.89</v>
      </c>
      <c r="H343" s="308">
        <f t="shared" si="5"/>
        <v>484</v>
      </c>
      <c r="I343" s="227" t="s">
        <v>2828</v>
      </c>
      <c r="J343" s="137" t="s">
        <v>229</v>
      </c>
      <c r="K343" s="137" t="s">
        <v>3</v>
      </c>
      <c r="L343" s="138">
        <v>8536501999</v>
      </c>
      <c r="M343" s="137" t="s">
        <v>626</v>
      </c>
      <c r="N343" s="138">
        <v>23</v>
      </c>
      <c r="O343" s="138" t="s">
        <v>1129</v>
      </c>
      <c r="P343" s="158"/>
      <c r="Q343" s="137" t="s">
        <v>1118</v>
      </c>
      <c r="R343" s="209"/>
      <c r="S343" s="160">
        <v>8717332250080</v>
      </c>
    </row>
    <row r="344" spans="1:19" s="471" customFormat="1" x14ac:dyDescent="0.2">
      <c r="A344" s="512"/>
      <c r="B344" s="132" t="s">
        <v>1998</v>
      </c>
      <c r="C344" s="133" t="s">
        <v>1999</v>
      </c>
      <c r="D344" s="134" t="s">
        <v>2000</v>
      </c>
      <c r="E344" s="135" t="s">
        <v>2001</v>
      </c>
      <c r="F344" s="427" t="s">
        <v>682</v>
      </c>
      <c r="G344" s="308">
        <v>40.880000000000003</v>
      </c>
      <c r="H344" s="308">
        <f t="shared" si="5"/>
        <v>192</v>
      </c>
      <c r="I344" s="227" t="s">
        <v>2828</v>
      </c>
      <c r="J344" s="137" t="s">
        <v>229</v>
      </c>
      <c r="K344" s="137" t="s">
        <v>3</v>
      </c>
      <c r="L344" s="138">
        <v>8536501999</v>
      </c>
      <c r="M344" s="137" t="s">
        <v>626</v>
      </c>
      <c r="N344" s="138">
        <v>69</v>
      </c>
      <c r="O344" s="138" t="s">
        <v>1611</v>
      </c>
      <c r="P344" s="158"/>
      <c r="Q344" s="137" t="s">
        <v>1118</v>
      </c>
      <c r="R344" s="209"/>
      <c r="S344" s="160">
        <v>8717332250097</v>
      </c>
    </row>
    <row r="345" spans="1:19" s="471" customFormat="1" x14ac:dyDescent="0.2">
      <c r="A345" s="512"/>
      <c r="B345" s="132" t="s">
        <v>2002</v>
      </c>
      <c r="C345" s="133" t="s">
        <v>2003</v>
      </c>
      <c r="D345" s="134" t="s">
        <v>2004</v>
      </c>
      <c r="E345" s="135" t="s">
        <v>2005</v>
      </c>
      <c r="F345" s="427" t="s">
        <v>682</v>
      </c>
      <c r="G345" s="308">
        <v>102.89</v>
      </c>
      <c r="H345" s="308">
        <f t="shared" si="5"/>
        <v>484</v>
      </c>
      <c r="I345" s="227" t="s">
        <v>2828</v>
      </c>
      <c r="J345" s="137" t="s">
        <v>229</v>
      </c>
      <c r="K345" s="137" t="s">
        <v>3</v>
      </c>
      <c r="L345" s="138">
        <v>8536501999</v>
      </c>
      <c r="M345" s="137" t="s">
        <v>626</v>
      </c>
      <c r="N345" s="138">
        <v>4</v>
      </c>
      <c r="O345" s="138" t="s">
        <v>1915</v>
      </c>
      <c r="P345" s="158"/>
      <c r="Q345" s="137" t="s">
        <v>1118</v>
      </c>
      <c r="R345" s="209"/>
      <c r="S345" s="160">
        <v>8717332250103</v>
      </c>
    </row>
    <row r="346" spans="1:19" s="471" customFormat="1" x14ac:dyDescent="0.2">
      <c r="A346" s="512"/>
      <c r="B346" s="132" t="s">
        <v>2006</v>
      </c>
      <c r="C346" s="133" t="s">
        <v>2007</v>
      </c>
      <c r="D346" s="134" t="s">
        <v>2008</v>
      </c>
      <c r="E346" s="135" t="s">
        <v>2009</v>
      </c>
      <c r="F346" s="427" t="s">
        <v>682</v>
      </c>
      <c r="G346" s="308">
        <v>61.59</v>
      </c>
      <c r="H346" s="308">
        <f t="shared" si="5"/>
        <v>290</v>
      </c>
      <c r="I346" s="227" t="s">
        <v>2828</v>
      </c>
      <c r="J346" s="137" t="s">
        <v>229</v>
      </c>
      <c r="K346" s="137" t="s">
        <v>3</v>
      </c>
      <c r="L346" s="138">
        <v>8536501999</v>
      </c>
      <c r="M346" s="137" t="s">
        <v>626</v>
      </c>
      <c r="N346" s="138">
        <v>17</v>
      </c>
      <c r="O346" s="138" t="s">
        <v>1611</v>
      </c>
      <c r="P346" s="294"/>
      <c r="Q346" s="137" t="s">
        <v>1118</v>
      </c>
      <c r="R346" s="209"/>
      <c r="S346" s="160">
        <v>8717332258024</v>
      </c>
    </row>
    <row r="347" spans="1:19" s="471" customFormat="1" x14ac:dyDescent="0.2">
      <c r="A347" s="512"/>
      <c r="B347" s="132" t="s">
        <v>2010</v>
      </c>
      <c r="C347" s="133" t="s">
        <v>2011</v>
      </c>
      <c r="D347" s="134" t="s">
        <v>2012</v>
      </c>
      <c r="E347" s="135" t="s">
        <v>2013</v>
      </c>
      <c r="F347" s="427" t="s">
        <v>682</v>
      </c>
      <c r="G347" s="308">
        <v>40.880000000000003</v>
      </c>
      <c r="H347" s="308">
        <f t="shared" si="5"/>
        <v>192</v>
      </c>
      <c r="I347" s="227" t="s">
        <v>2828</v>
      </c>
      <c r="J347" s="137" t="s">
        <v>229</v>
      </c>
      <c r="K347" s="137" t="s">
        <v>3</v>
      </c>
      <c r="L347" s="138">
        <v>8536501999</v>
      </c>
      <c r="M347" s="137" t="s">
        <v>626</v>
      </c>
      <c r="N347" s="138">
        <v>135</v>
      </c>
      <c r="O347" s="138" t="s">
        <v>2014</v>
      </c>
      <c r="P347" s="158"/>
      <c r="Q347" s="137" t="s">
        <v>1118</v>
      </c>
      <c r="R347" s="209"/>
      <c r="S347" s="160">
        <v>8717332250110</v>
      </c>
    </row>
    <row r="348" spans="1:19" s="471" customFormat="1" x14ac:dyDescent="0.2">
      <c r="A348" s="512"/>
      <c r="B348" s="132" t="s">
        <v>2015</v>
      </c>
      <c r="C348" s="132" t="s">
        <v>582</v>
      </c>
      <c r="D348" s="134" t="s">
        <v>581</v>
      </c>
      <c r="E348" s="135" t="s">
        <v>2016</v>
      </c>
      <c r="F348" s="427" t="s">
        <v>682</v>
      </c>
      <c r="G348" s="308">
        <v>37.619999999999997</v>
      </c>
      <c r="H348" s="308">
        <f t="shared" si="5"/>
        <v>177</v>
      </c>
      <c r="I348" s="227" t="s">
        <v>2828</v>
      </c>
      <c r="J348" s="137" t="s">
        <v>229</v>
      </c>
      <c r="K348" s="137" t="s">
        <v>3</v>
      </c>
      <c r="L348" s="138">
        <v>8536501999</v>
      </c>
      <c r="M348" s="137" t="s">
        <v>626</v>
      </c>
      <c r="N348" s="138">
        <v>3</v>
      </c>
      <c r="O348" s="138" t="s">
        <v>1928</v>
      </c>
      <c r="P348" s="158"/>
      <c r="Q348" s="137"/>
      <c r="R348" s="209"/>
      <c r="S348" s="160">
        <v>8717332259090</v>
      </c>
    </row>
    <row r="349" spans="1:19" s="471" customFormat="1" x14ac:dyDescent="0.2">
      <c r="A349" s="512"/>
      <c r="B349" s="132" t="s">
        <v>2017</v>
      </c>
      <c r="C349" s="132" t="s">
        <v>584</v>
      </c>
      <c r="D349" s="134" t="s">
        <v>583</v>
      </c>
      <c r="E349" s="135" t="s">
        <v>2018</v>
      </c>
      <c r="F349" s="427" t="s">
        <v>682</v>
      </c>
      <c r="G349" s="308">
        <v>37.619999999999997</v>
      </c>
      <c r="H349" s="308">
        <f t="shared" si="5"/>
        <v>177</v>
      </c>
      <c r="I349" s="227" t="s">
        <v>2828</v>
      </c>
      <c r="J349" s="137" t="s">
        <v>229</v>
      </c>
      <c r="K349" s="137" t="s">
        <v>3</v>
      </c>
      <c r="L349" s="138">
        <v>8536501999</v>
      </c>
      <c r="M349" s="137" t="s">
        <v>626</v>
      </c>
      <c r="N349" s="138">
        <v>146</v>
      </c>
      <c r="O349" s="138" t="s">
        <v>1140</v>
      </c>
      <c r="P349" s="158"/>
      <c r="Q349" s="137"/>
      <c r="R349" s="209"/>
      <c r="S349" s="160">
        <v>8717332259168</v>
      </c>
    </row>
    <row r="350" spans="1:19" s="471" customFormat="1" x14ac:dyDescent="0.2">
      <c r="A350" s="512"/>
      <c r="B350" s="132" t="s">
        <v>2019</v>
      </c>
      <c r="C350" s="132" t="s">
        <v>2020</v>
      </c>
      <c r="D350" s="134" t="s">
        <v>2021</v>
      </c>
      <c r="E350" s="135" t="s">
        <v>2022</v>
      </c>
      <c r="F350" s="427" t="s">
        <v>682</v>
      </c>
      <c r="G350" s="308">
        <v>37.619999999999997</v>
      </c>
      <c r="H350" s="308">
        <f t="shared" si="5"/>
        <v>177</v>
      </c>
      <c r="I350" s="227" t="s">
        <v>2828</v>
      </c>
      <c r="J350" s="137" t="s">
        <v>229</v>
      </c>
      <c r="K350" s="137" t="s">
        <v>3</v>
      </c>
      <c r="L350" s="138">
        <v>8536501999</v>
      </c>
      <c r="M350" s="137" t="s">
        <v>626</v>
      </c>
      <c r="N350" s="138">
        <v>2</v>
      </c>
      <c r="O350" s="138" t="s">
        <v>1933</v>
      </c>
      <c r="P350" s="158"/>
      <c r="Q350" s="137"/>
      <c r="R350" s="209"/>
      <c r="S350" s="160" t="s">
        <v>2023</v>
      </c>
    </row>
    <row r="351" spans="1:19" s="471" customFormat="1" x14ac:dyDescent="0.2">
      <c r="A351" s="512"/>
      <c r="B351" s="132" t="s">
        <v>2024</v>
      </c>
      <c r="C351" s="132" t="s">
        <v>2025</v>
      </c>
      <c r="D351" s="134" t="s">
        <v>2026</v>
      </c>
      <c r="E351" s="135" t="s">
        <v>2027</v>
      </c>
      <c r="F351" s="427" t="s">
        <v>682</v>
      </c>
      <c r="G351" s="308">
        <v>37.619999999999997</v>
      </c>
      <c r="H351" s="308">
        <f t="shared" si="5"/>
        <v>177</v>
      </c>
      <c r="I351" s="227" t="s">
        <v>2828</v>
      </c>
      <c r="J351" s="137" t="s">
        <v>229</v>
      </c>
      <c r="K351" s="137" t="s">
        <v>3</v>
      </c>
      <c r="L351" s="138">
        <v>8536501999</v>
      </c>
      <c r="M351" s="137" t="s">
        <v>626</v>
      </c>
      <c r="N351" s="138">
        <v>8</v>
      </c>
      <c r="O351" s="138" t="s">
        <v>1928</v>
      </c>
      <c r="P351" s="158"/>
      <c r="Q351" s="137"/>
      <c r="R351" s="209"/>
      <c r="S351" s="160" t="s">
        <v>2028</v>
      </c>
    </row>
    <row r="352" spans="1:19" s="471" customFormat="1" x14ac:dyDescent="0.2">
      <c r="A352" s="512"/>
      <c r="B352" s="132" t="s">
        <v>2029</v>
      </c>
      <c r="C352" s="132" t="s">
        <v>2030</v>
      </c>
      <c r="D352" s="134" t="s">
        <v>2031</v>
      </c>
      <c r="E352" s="135" t="s">
        <v>2032</v>
      </c>
      <c r="F352" s="427" t="s">
        <v>682</v>
      </c>
      <c r="G352" s="308">
        <v>37.619999999999997</v>
      </c>
      <c r="H352" s="308">
        <f t="shared" si="5"/>
        <v>177</v>
      </c>
      <c r="I352" s="227" t="s">
        <v>2828</v>
      </c>
      <c r="J352" s="137" t="s">
        <v>229</v>
      </c>
      <c r="K352" s="137" t="s">
        <v>3</v>
      </c>
      <c r="L352" s="138">
        <v>8536501999</v>
      </c>
      <c r="M352" s="137" t="s">
        <v>626</v>
      </c>
      <c r="N352" s="138">
        <v>2</v>
      </c>
      <c r="O352" s="138" t="s">
        <v>1928</v>
      </c>
      <c r="P352" s="158"/>
      <c r="Q352" s="137"/>
      <c r="R352" s="209"/>
      <c r="S352" s="160" t="s">
        <v>2033</v>
      </c>
    </row>
    <row r="353" spans="1:19" s="471" customFormat="1" x14ac:dyDescent="0.2">
      <c r="A353" s="512"/>
      <c r="B353" s="132" t="s">
        <v>2034</v>
      </c>
      <c r="C353" s="132" t="s">
        <v>2035</v>
      </c>
      <c r="D353" s="134" t="s">
        <v>2036</v>
      </c>
      <c r="E353" s="135" t="s">
        <v>2037</v>
      </c>
      <c r="F353" s="427" t="s">
        <v>682</v>
      </c>
      <c r="G353" s="308">
        <v>37.619999999999997</v>
      </c>
      <c r="H353" s="308">
        <f t="shared" si="5"/>
        <v>177</v>
      </c>
      <c r="I353" s="227" t="s">
        <v>2828</v>
      </c>
      <c r="J353" s="137" t="s">
        <v>229</v>
      </c>
      <c r="K353" s="137" t="s">
        <v>3</v>
      </c>
      <c r="L353" s="138">
        <v>8536501999</v>
      </c>
      <c r="M353" s="137" t="s">
        <v>626</v>
      </c>
      <c r="N353" s="138">
        <v>23</v>
      </c>
      <c r="O353" s="138" t="s">
        <v>1129</v>
      </c>
      <c r="P353" s="158"/>
      <c r="Q353" s="137"/>
      <c r="R353" s="209"/>
      <c r="S353" s="160" t="s">
        <v>2038</v>
      </c>
    </row>
    <row r="354" spans="1:19" s="471" customFormat="1" x14ac:dyDescent="0.2">
      <c r="A354" s="512"/>
      <c r="B354" s="147" t="s">
        <v>2039</v>
      </c>
      <c r="C354" s="148"/>
      <c r="D354" s="149"/>
      <c r="E354" s="148"/>
      <c r="F354" s="150"/>
      <c r="G354" s="473"/>
      <c r="H354" s="473"/>
      <c r="I354" s="205" t="s">
        <v>1160</v>
      </c>
      <c r="J354" s="151"/>
      <c r="K354" s="151"/>
      <c r="L354" s="151"/>
      <c r="M354" s="151"/>
      <c r="N354" s="151" t="s">
        <v>1160</v>
      </c>
      <c r="O354" s="151" t="s">
        <v>1160</v>
      </c>
      <c r="P354" s="257"/>
      <c r="Q354" s="151"/>
      <c r="R354" s="151"/>
      <c r="S354" s="280"/>
    </row>
    <row r="355" spans="1:19" s="471" customFormat="1" x14ac:dyDescent="0.2">
      <c r="A355" s="472"/>
      <c r="B355" s="132" t="s">
        <v>2040</v>
      </c>
      <c r="C355" s="133" t="s">
        <v>2041</v>
      </c>
      <c r="D355" s="134" t="s">
        <v>2042</v>
      </c>
      <c r="E355" s="135" t="s">
        <v>2043</v>
      </c>
      <c r="F355" s="427" t="s">
        <v>682</v>
      </c>
      <c r="G355" s="308">
        <v>2244.91</v>
      </c>
      <c r="H355" s="308">
        <f t="shared" si="5"/>
        <v>10560</v>
      </c>
      <c r="I355" s="227" t="s">
        <v>2828</v>
      </c>
      <c r="J355" s="137" t="s">
        <v>229</v>
      </c>
      <c r="K355" s="137" t="s">
        <v>3</v>
      </c>
      <c r="L355" s="138">
        <v>8536501999</v>
      </c>
      <c r="M355" s="137" t="s">
        <v>666</v>
      </c>
      <c r="N355" s="138">
        <v>1</v>
      </c>
      <c r="O355" s="138" t="s">
        <v>2044</v>
      </c>
      <c r="P355" s="158"/>
      <c r="Q355" s="137"/>
      <c r="R355" s="209"/>
      <c r="S355" s="160">
        <v>8717332019847</v>
      </c>
    </row>
    <row r="356" spans="1:19" s="471" customFormat="1" x14ac:dyDescent="0.2">
      <c r="A356" s="472"/>
      <c r="B356" s="132" t="s">
        <v>2045</v>
      </c>
      <c r="C356" s="133" t="s">
        <v>2046</v>
      </c>
      <c r="D356" s="134" t="s">
        <v>2047</v>
      </c>
      <c r="E356" s="135" t="s">
        <v>2048</v>
      </c>
      <c r="F356" s="427" t="s">
        <v>682</v>
      </c>
      <c r="G356" s="308">
        <v>2244.91</v>
      </c>
      <c r="H356" s="308">
        <f t="shared" si="5"/>
        <v>10560</v>
      </c>
      <c r="I356" s="227" t="s">
        <v>2828</v>
      </c>
      <c r="J356" s="137" t="s">
        <v>229</v>
      </c>
      <c r="K356" s="137" t="s">
        <v>3</v>
      </c>
      <c r="L356" s="138">
        <v>8536501999</v>
      </c>
      <c r="M356" s="137" t="s">
        <v>666</v>
      </c>
      <c r="N356" s="138" t="s">
        <v>1160</v>
      </c>
      <c r="O356" s="138" t="s">
        <v>2049</v>
      </c>
      <c r="P356" s="158"/>
      <c r="Q356" s="137"/>
      <c r="R356" s="209"/>
      <c r="S356" s="160">
        <v>8717332019830</v>
      </c>
    </row>
    <row r="357" spans="1:19" s="471" customFormat="1" ht="16.5" x14ac:dyDescent="0.2">
      <c r="A357" s="472"/>
      <c r="B357" s="132" t="s">
        <v>2050</v>
      </c>
      <c r="C357" s="133" t="s">
        <v>2051</v>
      </c>
      <c r="D357" s="134" t="s">
        <v>259</v>
      </c>
      <c r="E357" s="135" t="s">
        <v>2052</v>
      </c>
      <c r="F357" s="427" t="s">
        <v>682</v>
      </c>
      <c r="G357" s="308">
        <v>408.88</v>
      </c>
      <c r="H357" s="308">
        <f t="shared" si="5"/>
        <v>1923</v>
      </c>
      <c r="I357" s="227" t="s">
        <v>2828</v>
      </c>
      <c r="J357" s="137" t="s">
        <v>229</v>
      </c>
      <c r="K357" s="137" t="s">
        <v>3</v>
      </c>
      <c r="L357" s="138">
        <v>8536501999</v>
      </c>
      <c r="M357" s="137" t="s">
        <v>626</v>
      </c>
      <c r="N357" s="138">
        <v>5</v>
      </c>
      <c r="O357" s="138" t="s">
        <v>1135</v>
      </c>
      <c r="P357" s="158"/>
      <c r="Q357" s="137"/>
      <c r="R357" s="209"/>
      <c r="S357" s="160">
        <v>8717332003648</v>
      </c>
    </row>
    <row r="358" spans="1:19" s="471" customFormat="1" x14ac:dyDescent="0.2">
      <c r="A358" s="512"/>
      <c r="B358" s="147" t="s">
        <v>2053</v>
      </c>
      <c r="C358" s="148"/>
      <c r="D358" s="149"/>
      <c r="E358" s="148"/>
      <c r="F358" s="150"/>
      <c r="G358" s="473"/>
      <c r="H358" s="473"/>
      <c r="I358" s="205" t="s">
        <v>1160</v>
      </c>
      <c r="J358" s="151"/>
      <c r="K358" s="151"/>
      <c r="L358" s="151"/>
      <c r="M358" s="151"/>
      <c r="N358" s="151" t="s">
        <v>1160</v>
      </c>
      <c r="O358" s="151" t="s">
        <v>1160</v>
      </c>
      <c r="P358" s="257"/>
      <c r="Q358" s="151"/>
      <c r="R358" s="153"/>
      <c r="S358" s="280"/>
    </row>
    <row r="359" spans="1:19" s="471" customFormat="1" x14ac:dyDescent="0.2">
      <c r="A359" s="512"/>
      <c r="B359" s="132" t="s">
        <v>2054</v>
      </c>
      <c r="C359" s="133" t="s">
        <v>2055</v>
      </c>
      <c r="D359" s="134" t="s">
        <v>2056</v>
      </c>
      <c r="E359" s="135" t="s">
        <v>2057</v>
      </c>
      <c r="F359" s="427" t="s">
        <v>682</v>
      </c>
      <c r="G359" s="308">
        <v>164.38</v>
      </c>
      <c r="H359" s="308">
        <f t="shared" si="5"/>
        <v>773</v>
      </c>
      <c r="I359" s="227" t="s">
        <v>2828</v>
      </c>
      <c r="J359" s="137" t="s">
        <v>229</v>
      </c>
      <c r="K359" s="137" t="s">
        <v>3</v>
      </c>
      <c r="L359" s="138">
        <v>3919908099</v>
      </c>
      <c r="M359" s="137" t="s">
        <v>666</v>
      </c>
      <c r="N359" s="138">
        <v>9</v>
      </c>
      <c r="O359" s="138" t="s">
        <v>1294</v>
      </c>
      <c r="P359" s="256"/>
      <c r="Q359" s="137" t="s">
        <v>600</v>
      </c>
      <c r="R359" s="209"/>
      <c r="S359" s="160" t="s">
        <v>2058</v>
      </c>
    </row>
    <row r="360" spans="1:19" s="471" customFormat="1" x14ac:dyDescent="0.2">
      <c r="A360" s="468"/>
      <c r="B360" s="132" t="s">
        <v>2059</v>
      </c>
      <c r="C360" s="133" t="s">
        <v>725</v>
      </c>
      <c r="D360" s="134" t="s">
        <v>724</v>
      </c>
      <c r="E360" s="135" t="s">
        <v>2060</v>
      </c>
      <c r="F360" s="427" t="s">
        <v>682</v>
      </c>
      <c r="G360" s="308">
        <v>33.82</v>
      </c>
      <c r="H360" s="308">
        <f t="shared" si="5"/>
        <v>159</v>
      </c>
      <c r="I360" s="227" t="s">
        <v>2828</v>
      </c>
      <c r="J360" s="137" t="s">
        <v>229</v>
      </c>
      <c r="K360" s="137" t="s">
        <v>3</v>
      </c>
      <c r="L360" s="138">
        <v>70060090</v>
      </c>
      <c r="M360" s="137" t="s">
        <v>666</v>
      </c>
      <c r="N360" s="138">
        <v>131</v>
      </c>
      <c r="O360" s="138" t="s">
        <v>1398</v>
      </c>
      <c r="P360" s="158"/>
      <c r="Q360" s="137"/>
      <c r="R360" s="209"/>
      <c r="S360" s="160">
        <v>8717332252374</v>
      </c>
    </row>
    <row r="361" spans="1:19" s="471" customFormat="1" x14ac:dyDescent="0.2">
      <c r="A361" s="468"/>
      <c r="B361" s="132" t="s">
        <v>2061</v>
      </c>
      <c r="C361" s="133" t="s">
        <v>2062</v>
      </c>
      <c r="D361" s="134" t="s">
        <v>2063</v>
      </c>
      <c r="E361" s="135" t="s">
        <v>2064</v>
      </c>
      <c r="F361" s="427" t="s">
        <v>682</v>
      </c>
      <c r="G361" s="308">
        <v>25.08</v>
      </c>
      <c r="H361" s="308">
        <f t="shared" si="5"/>
        <v>118</v>
      </c>
      <c r="I361" s="227" t="s">
        <v>2828</v>
      </c>
      <c r="J361" s="137" t="s">
        <v>229</v>
      </c>
      <c r="K361" s="137" t="s">
        <v>3</v>
      </c>
      <c r="L361" s="138">
        <v>70060090</v>
      </c>
      <c r="M361" s="137" t="s">
        <v>667</v>
      </c>
      <c r="N361" s="138">
        <v>12</v>
      </c>
      <c r="O361" s="138" t="s">
        <v>1423</v>
      </c>
      <c r="P361" s="158"/>
      <c r="Q361" s="137" t="s">
        <v>600</v>
      </c>
      <c r="R361" s="209"/>
      <c r="S361" s="160">
        <v>8717332003518</v>
      </c>
    </row>
    <row r="362" spans="1:19" s="471" customFormat="1" x14ac:dyDescent="0.2">
      <c r="A362" s="468"/>
      <c r="B362" s="132" t="s">
        <v>2065</v>
      </c>
      <c r="C362" s="133" t="s">
        <v>2066</v>
      </c>
      <c r="D362" s="134" t="s">
        <v>2067</v>
      </c>
      <c r="E362" s="135" t="s">
        <v>2068</v>
      </c>
      <c r="F362" s="427" t="s">
        <v>682</v>
      </c>
      <c r="G362" s="308">
        <v>19.809999999999999</v>
      </c>
      <c r="H362" s="308">
        <f t="shared" si="5"/>
        <v>93</v>
      </c>
      <c r="I362" s="227" t="s">
        <v>2828</v>
      </c>
      <c r="J362" s="137" t="s">
        <v>229</v>
      </c>
      <c r="K362" s="137" t="s">
        <v>3</v>
      </c>
      <c r="L362" s="138">
        <v>7610909000</v>
      </c>
      <c r="M362" s="137" t="s">
        <v>666</v>
      </c>
      <c r="N362" s="138">
        <v>12</v>
      </c>
      <c r="O362" s="138" t="s">
        <v>1465</v>
      </c>
      <c r="P362" s="158"/>
      <c r="Q362" s="137" t="s">
        <v>600</v>
      </c>
      <c r="R362" s="209"/>
      <c r="S362" s="160">
        <v>8717332019700</v>
      </c>
    </row>
    <row r="363" spans="1:19" s="529" customFormat="1" x14ac:dyDescent="0.2">
      <c r="A363" s="527"/>
      <c r="B363" s="373" t="s">
        <v>2069</v>
      </c>
      <c r="C363" s="367" t="s">
        <v>270</v>
      </c>
      <c r="D363" s="366" t="s">
        <v>269</v>
      </c>
      <c r="E363" s="417" t="s">
        <v>2070</v>
      </c>
      <c r="F363" s="442" t="s">
        <v>682</v>
      </c>
      <c r="G363" s="440">
        <v>1.79</v>
      </c>
      <c r="H363" s="440">
        <f>ROUND(ROUND(G363*4.704,2),0)</f>
        <v>8</v>
      </c>
      <c r="I363" s="528" t="s">
        <v>2828</v>
      </c>
      <c r="J363" s="413" t="s">
        <v>229</v>
      </c>
      <c r="K363" s="413" t="s">
        <v>3</v>
      </c>
      <c r="L363" s="414">
        <v>85319010</v>
      </c>
      <c r="M363" s="415" t="s">
        <v>626</v>
      </c>
      <c r="N363" s="403">
        <v>401</v>
      </c>
      <c r="O363" s="403" t="s">
        <v>1465</v>
      </c>
      <c r="P363" s="416"/>
      <c r="Q363" s="415" t="s">
        <v>600</v>
      </c>
      <c r="R363" s="415"/>
      <c r="S363" s="407">
        <v>8717332022724</v>
      </c>
    </row>
    <row r="364" spans="1:19" s="471" customFormat="1" x14ac:dyDescent="0.2">
      <c r="A364" s="468"/>
      <c r="B364" s="132" t="s">
        <v>2071</v>
      </c>
      <c r="C364" s="133" t="s">
        <v>2072</v>
      </c>
      <c r="D364" s="134" t="s">
        <v>2073</v>
      </c>
      <c r="E364" s="135" t="s">
        <v>2074</v>
      </c>
      <c r="F364" s="427" t="s">
        <v>682</v>
      </c>
      <c r="G364" s="308">
        <v>15.61</v>
      </c>
      <c r="H364" s="308">
        <f t="shared" si="5"/>
        <v>73</v>
      </c>
      <c r="I364" s="227" t="s">
        <v>2828</v>
      </c>
      <c r="J364" s="137" t="s">
        <v>229</v>
      </c>
      <c r="K364" s="137" t="s">
        <v>3</v>
      </c>
      <c r="L364" s="138">
        <v>3926909790</v>
      </c>
      <c r="M364" s="137" t="s">
        <v>666</v>
      </c>
      <c r="N364" s="138">
        <v>103</v>
      </c>
      <c r="O364" s="138" t="s">
        <v>1715</v>
      </c>
      <c r="P364" s="256"/>
      <c r="Q364" s="137" t="s">
        <v>600</v>
      </c>
      <c r="R364" s="209"/>
      <c r="S364" s="160">
        <v>871733209655</v>
      </c>
    </row>
    <row r="365" spans="1:19" s="471" customFormat="1" ht="16.5" x14ac:dyDescent="0.2">
      <c r="A365" s="468"/>
      <c r="B365" s="221" t="s">
        <v>2075</v>
      </c>
      <c r="C365" s="135" t="s">
        <v>2076</v>
      </c>
      <c r="D365" s="158" t="s">
        <v>2077</v>
      </c>
      <c r="E365" s="226" t="s">
        <v>2078</v>
      </c>
      <c r="F365" s="435" t="s">
        <v>682</v>
      </c>
      <c r="G365" s="308">
        <v>13.68</v>
      </c>
      <c r="H365" s="308">
        <f t="shared" si="5"/>
        <v>64</v>
      </c>
      <c r="I365" s="227" t="s">
        <v>2828</v>
      </c>
      <c r="J365" s="137" t="s">
        <v>229</v>
      </c>
      <c r="K365" s="137" t="s">
        <v>3</v>
      </c>
      <c r="L365" s="224">
        <v>3919101990</v>
      </c>
      <c r="M365" s="209" t="s">
        <v>666</v>
      </c>
      <c r="N365" s="138">
        <v>22</v>
      </c>
      <c r="O365" s="138" t="s">
        <v>2079</v>
      </c>
      <c r="P365" s="288" t="s">
        <v>2671</v>
      </c>
      <c r="Q365" s="209" t="s">
        <v>600</v>
      </c>
      <c r="R365" s="209"/>
      <c r="S365" s="160">
        <v>8717332003501</v>
      </c>
    </row>
    <row r="366" spans="1:19" s="471" customFormat="1" x14ac:dyDescent="0.2">
      <c r="A366" s="468"/>
      <c r="B366" s="221" t="s">
        <v>2080</v>
      </c>
      <c r="C366" s="135" t="s">
        <v>1008</v>
      </c>
      <c r="D366" s="158" t="s">
        <v>1009</v>
      </c>
      <c r="E366" s="226" t="s">
        <v>2081</v>
      </c>
      <c r="F366" s="435" t="s">
        <v>682</v>
      </c>
      <c r="G366" s="308">
        <v>30.04</v>
      </c>
      <c r="H366" s="308">
        <f t="shared" si="5"/>
        <v>141</v>
      </c>
      <c r="I366" s="227" t="s">
        <v>2828</v>
      </c>
      <c r="J366" s="137" t="s">
        <v>229</v>
      </c>
      <c r="K366" s="137" t="s">
        <v>3</v>
      </c>
      <c r="L366" s="224">
        <v>3926909790</v>
      </c>
      <c r="M366" s="209" t="s">
        <v>626</v>
      </c>
      <c r="N366" s="138">
        <v>8</v>
      </c>
      <c r="O366" s="138" t="s">
        <v>2082</v>
      </c>
      <c r="P366" s="288" t="s">
        <v>2672</v>
      </c>
      <c r="Q366" s="209"/>
      <c r="R366" s="209"/>
      <c r="S366" s="160">
        <v>8717332324859</v>
      </c>
    </row>
    <row r="367" spans="1:19" s="471" customFormat="1" x14ac:dyDescent="0.2">
      <c r="A367" s="468"/>
      <c r="B367" s="221" t="s">
        <v>2083</v>
      </c>
      <c r="C367" s="135" t="s">
        <v>2084</v>
      </c>
      <c r="D367" s="158" t="s">
        <v>2085</v>
      </c>
      <c r="E367" s="226" t="s">
        <v>2086</v>
      </c>
      <c r="F367" s="435" t="s">
        <v>682</v>
      </c>
      <c r="G367" s="308">
        <v>30.04</v>
      </c>
      <c r="H367" s="308">
        <f t="shared" si="5"/>
        <v>141</v>
      </c>
      <c r="I367" s="227" t="s">
        <v>2828</v>
      </c>
      <c r="J367" s="137" t="s">
        <v>229</v>
      </c>
      <c r="K367" s="137" t="s">
        <v>229</v>
      </c>
      <c r="L367" s="224">
        <v>3926909790</v>
      </c>
      <c r="M367" s="209" t="s">
        <v>626</v>
      </c>
      <c r="N367" s="138">
        <v>0</v>
      </c>
      <c r="O367" s="138" t="s">
        <v>1952</v>
      </c>
      <c r="P367" s="288" t="s">
        <v>2672</v>
      </c>
      <c r="Q367" s="209"/>
      <c r="R367" s="209"/>
      <c r="S367" s="160">
        <v>8717332324866</v>
      </c>
    </row>
    <row r="368" spans="1:19" s="471" customFormat="1" x14ac:dyDescent="0.2">
      <c r="A368" s="468"/>
      <c r="B368" s="221" t="s">
        <v>2087</v>
      </c>
      <c r="C368" s="135" t="s">
        <v>2088</v>
      </c>
      <c r="D368" s="158" t="s">
        <v>2089</v>
      </c>
      <c r="E368" s="226" t="s">
        <v>2090</v>
      </c>
      <c r="F368" s="435" t="s">
        <v>682</v>
      </c>
      <c r="G368" s="308">
        <v>12.93</v>
      </c>
      <c r="H368" s="308">
        <f t="shared" si="5"/>
        <v>61</v>
      </c>
      <c r="I368" s="227" t="s">
        <v>2828</v>
      </c>
      <c r="J368" s="137" t="s">
        <v>229</v>
      </c>
      <c r="K368" s="137" t="s">
        <v>229</v>
      </c>
      <c r="L368" s="224">
        <v>3926909790</v>
      </c>
      <c r="M368" s="209" t="s">
        <v>626</v>
      </c>
      <c r="N368" s="138">
        <v>0</v>
      </c>
      <c r="O368" s="138" t="s">
        <v>1417</v>
      </c>
      <c r="P368" s="288"/>
      <c r="Q368" s="209"/>
      <c r="R368" s="209"/>
      <c r="S368" s="160" t="s">
        <v>2091</v>
      </c>
    </row>
    <row r="369" spans="1:19" s="471" customFormat="1" x14ac:dyDescent="0.2">
      <c r="A369" s="468"/>
      <c r="B369" s="132" t="s">
        <v>2092</v>
      </c>
      <c r="C369" s="133" t="s">
        <v>1011</v>
      </c>
      <c r="D369" s="134" t="s">
        <v>1013</v>
      </c>
      <c r="E369" s="135" t="s">
        <v>2093</v>
      </c>
      <c r="F369" s="427" t="s">
        <v>682</v>
      </c>
      <c r="G369" s="308">
        <v>49.94</v>
      </c>
      <c r="H369" s="308">
        <f t="shared" si="5"/>
        <v>235</v>
      </c>
      <c r="I369" s="227" t="s">
        <v>2828</v>
      </c>
      <c r="J369" s="137" t="s">
        <v>229</v>
      </c>
      <c r="K369" s="137" t="s">
        <v>3</v>
      </c>
      <c r="L369" s="138">
        <v>70060090</v>
      </c>
      <c r="M369" s="137" t="s">
        <v>626</v>
      </c>
      <c r="N369" s="138">
        <v>16</v>
      </c>
      <c r="O369" s="138" t="s">
        <v>1294</v>
      </c>
      <c r="P369" s="256" t="s">
        <v>2673</v>
      </c>
      <c r="Q369" s="137"/>
      <c r="R369" s="209"/>
      <c r="S369" s="160" t="s">
        <v>2094</v>
      </c>
    </row>
    <row r="370" spans="1:19" s="471" customFormat="1" x14ac:dyDescent="0.2">
      <c r="A370" s="468"/>
      <c r="B370" s="221" t="s">
        <v>2095</v>
      </c>
      <c r="C370" s="135" t="s">
        <v>2096</v>
      </c>
      <c r="D370" s="158" t="s">
        <v>2097</v>
      </c>
      <c r="E370" s="226" t="s">
        <v>2098</v>
      </c>
      <c r="F370" s="435" t="s">
        <v>682</v>
      </c>
      <c r="G370" s="308">
        <v>12.93</v>
      </c>
      <c r="H370" s="308">
        <f t="shared" si="5"/>
        <v>61</v>
      </c>
      <c r="I370" s="227" t="s">
        <v>2828</v>
      </c>
      <c r="J370" s="137" t="s">
        <v>229</v>
      </c>
      <c r="K370" s="137" t="s">
        <v>229</v>
      </c>
      <c r="L370" s="224">
        <v>3926909790</v>
      </c>
      <c r="M370" s="209" t="s">
        <v>626</v>
      </c>
      <c r="N370" s="138">
        <v>0</v>
      </c>
      <c r="O370" s="138" t="s">
        <v>2099</v>
      </c>
      <c r="P370" s="288"/>
      <c r="Q370" s="209"/>
      <c r="R370" s="209"/>
      <c r="S370" s="160" t="s">
        <v>2100</v>
      </c>
    </row>
    <row r="371" spans="1:19" s="471" customFormat="1" x14ac:dyDescent="0.2">
      <c r="A371" s="468"/>
      <c r="B371" s="221" t="s">
        <v>2101</v>
      </c>
      <c r="C371" s="135" t="s">
        <v>1015</v>
      </c>
      <c r="D371" s="158" t="s">
        <v>1019</v>
      </c>
      <c r="E371" s="226" t="s">
        <v>2102</v>
      </c>
      <c r="F371" s="435" t="s">
        <v>682</v>
      </c>
      <c r="G371" s="308">
        <v>1.23</v>
      </c>
      <c r="H371" s="308">
        <f t="shared" si="5"/>
        <v>6</v>
      </c>
      <c r="I371" s="227" t="s">
        <v>2828</v>
      </c>
      <c r="J371" s="137" t="s">
        <v>229</v>
      </c>
      <c r="K371" s="137" t="s">
        <v>3</v>
      </c>
      <c r="L371" s="224">
        <v>3926909790</v>
      </c>
      <c r="M371" s="209" t="s">
        <v>626</v>
      </c>
      <c r="N371" s="138">
        <v>440</v>
      </c>
      <c r="O371" s="138" t="s">
        <v>1340</v>
      </c>
      <c r="P371" s="288"/>
      <c r="Q371" s="209"/>
      <c r="R371" s="209"/>
      <c r="S371" s="160" t="s">
        <v>2103</v>
      </c>
    </row>
    <row r="372" spans="1:19" s="471" customFormat="1" ht="16.5" x14ac:dyDescent="0.2">
      <c r="A372" s="468"/>
      <c r="B372" s="221" t="s">
        <v>2104</v>
      </c>
      <c r="C372" s="135" t="s">
        <v>1017</v>
      </c>
      <c r="D372" s="158" t="s">
        <v>1020</v>
      </c>
      <c r="E372" s="226" t="s">
        <v>2105</v>
      </c>
      <c r="F372" s="435" t="s">
        <v>682</v>
      </c>
      <c r="G372" s="308">
        <v>18.25</v>
      </c>
      <c r="H372" s="308">
        <f t="shared" si="5"/>
        <v>86</v>
      </c>
      <c r="I372" s="227" t="s">
        <v>2828</v>
      </c>
      <c r="J372" s="137" t="s">
        <v>229</v>
      </c>
      <c r="K372" s="137" t="s">
        <v>3</v>
      </c>
      <c r="L372" s="224">
        <v>3926909790</v>
      </c>
      <c r="M372" s="209" t="s">
        <v>626</v>
      </c>
      <c r="N372" s="138">
        <v>124</v>
      </c>
      <c r="O372" s="138" t="s">
        <v>1513</v>
      </c>
      <c r="P372" s="288" t="s">
        <v>2673</v>
      </c>
      <c r="Q372" s="209"/>
      <c r="R372" s="209"/>
      <c r="S372" s="160" t="s">
        <v>2106</v>
      </c>
    </row>
    <row r="373" spans="1:19" s="471" customFormat="1" ht="17.25" thickBot="1" x14ac:dyDescent="0.25">
      <c r="A373" s="468"/>
      <c r="B373" s="132" t="s">
        <v>2107</v>
      </c>
      <c r="C373" s="132" t="s">
        <v>2108</v>
      </c>
      <c r="D373" s="134" t="s">
        <v>2109</v>
      </c>
      <c r="E373" s="156" t="s">
        <v>2110</v>
      </c>
      <c r="F373" s="427" t="s">
        <v>682</v>
      </c>
      <c r="G373" s="308">
        <v>27.38</v>
      </c>
      <c r="H373" s="308">
        <f t="shared" si="5"/>
        <v>129</v>
      </c>
      <c r="I373" s="227" t="s">
        <v>2828</v>
      </c>
      <c r="J373" s="171" t="s">
        <v>229</v>
      </c>
      <c r="K373" s="137" t="s">
        <v>229</v>
      </c>
      <c r="L373" s="138">
        <v>8309909090</v>
      </c>
      <c r="M373" s="171" t="s">
        <v>626</v>
      </c>
      <c r="N373" s="181">
        <v>0</v>
      </c>
      <c r="O373" s="181" t="s">
        <v>1736</v>
      </c>
      <c r="P373" s="288" t="s">
        <v>2674</v>
      </c>
      <c r="Q373" s="171"/>
      <c r="R373" s="209"/>
      <c r="S373" s="160">
        <v>8717332325252</v>
      </c>
    </row>
    <row r="374" spans="1:19" s="471" customFormat="1" ht="13.5" thickBot="1" x14ac:dyDescent="0.25">
      <c r="A374" s="468"/>
      <c r="B374" s="480" t="s">
        <v>2111</v>
      </c>
      <c r="C374" s="424"/>
      <c r="D374" s="379" t="s">
        <v>1160</v>
      </c>
      <c r="E374" s="379"/>
      <c r="F374" s="380"/>
      <c r="G374" s="380"/>
      <c r="H374" s="380"/>
      <c r="I374" s="481" t="s">
        <v>1160</v>
      </c>
      <c r="J374" s="481"/>
      <c r="K374" s="481"/>
      <c r="L374" s="481"/>
      <c r="M374" s="481"/>
      <c r="N374" s="481" t="s">
        <v>1160</v>
      </c>
      <c r="O374" s="481" t="s">
        <v>1160</v>
      </c>
      <c r="P374" s="379"/>
      <c r="Q374" s="382"/>
      <c r="R374" s="382"/>
      <c r="S374" s="482"/>
    </row>
    <row r="375" spans="1:19" s="471" customFormat="1" x14ac:dyDescent="0.2">
      <c r="A375" s="468"/>
      <c r="B375" s="147" t="s">
        <v>2840</v>
      </c>
      <c r="C375" s="148"/>
      <c r="D375" s="149" t="s">
        <v>1160</v>
      </c>
      <c r="E375" s="148"/>
      <c r="F375" s="150"/>
      <c r="G375" s="473"/>
      <c r="H375" s="473"/>
      <c r="I375" s="205" t="s">
        <v>1160</v>
      </c>
      <c r="J375" s="151"/>
      <c r="K375" s="151"/>
      <c r="L375" s="151"/>
      <c r="M375" s="151"/>
      <c r="N375" s="151" t="s">
        <v>1160</v>
      </c>
      <c r="O375" s="151" t="s">
        <v>1160</v>
      </c>
      <c r="P375" s="257"/>
      <c r="Q375" s="153"/>
      <c r="R375" s="154"/>
      <c r="S375" s="280"/>
    </row>
    <row r="376" spans="1:19" s="471" customFormat="1" x14ac:dyDescent="0.2">
      <c r="A376" s="472"/>
      <c r="B376" s="399" t="s">
        <v>2745</v>
      </c>
      <c r="C376" s="226" t="s">
        <v>2746</v>
      </c>
      <c r="D376" s="400" t="s">
        <v>2747</v>
      </c>
      <c r="E376" s="226" t="s">
        <v>2748</v>
      </c>
      <c r="F376" s="427" t="s">
        <v>682</v>
      </c>
      <c r="G376" s="308">
        <v>223.13</v>
      </c>
      <c r="H376" s="308">
        <f t="shared" si="5"/>
        <v>1050</v>
      </c>
      <c r="I376" s="227" t="s">
        <v>2832</v>
      </c>
      <c r="J376" s="136" t="s">
        <v>229</v>
      </c>
      <c r="K376" s="136" t="s">
        <v>3</v>
      </c>
      <c r="L376" s="136">
        <v>85371098</v>
      </c>
      <c r="M376" s="136" t="s">
        <v>625</v>
      </c>
      <c r="N376" s="136"/>
      <c r="O376" s="136" t="s">
        <v>2749</v>
      </c>
      <c r="P376" s="288"/>
      <c r="Q376" s="136" t="s">
        <v>1118</v>
      </c>
      <c r="R376" s="209"/>
      <c r="S376" s="160">
        <v>4060039153524</v>
      </c>
    </row>
    <row r="377" spans="1:19" s="471" customFormat="1" x14ac:dyDescent="0.2">
      <c r="A377" s="472"/>
      <c r="B377" s="399" t="s">
        <v>2750</v>
      </c>
      <c r="C377" s="226" t="s">
        <v>2751</v>
      </c>
      <c r="D377" s="400" t="s">
        <v>2752</v>
      </c>
      <c r="E377" s="226" t="s">
        <v>2753</v>
      </c>
      <c r="F377" s="427" t="s">
        <v>682</v>
      </c>
      <c r="G377" s="308">
        <v>47.82</v>
      </c>
      <c r="H377" s="308">
        <f t="shared" si="5"/>
        <v>225</v>
      </c>
      <c r="I377" s="227" t="s">
        <v>2832</v>
      </c>
      <c r="J377" s="136" t="s">
        <v>229</v>
      </c>
      <c r="K377" s="136" t="s">
        <v>3</v>
      </c>
      <c r="L377" s="136">
        <v>39269097</v>
      </c>
      <c r="M377" s="136" t="s">
        <v>625</v>
      </c>
      <c r="N377" s="136"/>
      <c r="O377" s="136" t="s">
        <v>2754</v>
      </c>
      <c r="P377" s="288"/>
      <c r="Q377" s="136" t="s">
        <v>1118</v>
      </c>
      <c r="R377" s="209"/>
      <c r="S377" s="160">
        <v>4060039153531</v>
      </c>
    </row>
    <row r="378" spans="1:19" s="471" customFormat="1" x14ac:dyDescent="0.2">
      <c r="A378" s="472"/>
      <c r="B378" s="399" t="s">
        <v>2755</v>
      </c>
      <c r="C378" s="226" t="s">
        <v>2756</v>
      </c>
      <c r="D378" s="400" t="s">
        <v>2757</v>
      </c>
      <c r="E378" s="226" t="s">
        <v>2758</v>
      </c>
      <c r="F378" s="427" t="s">
        <v>682</v>
      </c>
      <c r="G378" s="308">
        <v>19.13</v>
      </c>
      <c r="H378" s="308">
        <f t="shared" si="5"/>
        <v>90</v>
      </c>
      <c r="I378" s="227" t="s">
        <v>2832</v>
      </c>
      <c r="J378" s="136" t="s">
        <v>229</v>
      </c>
      <c r="K378" s="136" t="s">
        <v>3</v>
      </c>
      <c r="L378" s="136">
        <v>39269097</v>
      </c>
      <c r="M378" s="136" t="s">
        <v>625</v>
      </c>
      <c r="N378" s="136"/>
      <c r="O378" s="136" t="s">
        <v>2759</v>
      </c>
      <c r="P378" s="288" t="s">
        <v>2760</v>
      </c>
      <c r="Q378" s="136" t="s">
        <v>1118</v>
      </c>
      <c r="R378" s="209"/>
      <c r="S378" s="160">
        <v>4060039153548</v>
      </c>
    </row>
    <row r="379" spans="1:19" s="471" customFormat="1" x14ac:dyDescent="0.2">
      <c r="A379" s="472"/>
      <c r="B379" s="399" t="s">
        <v>2761</v>
      </c>
      <c r="C379" s="226" t="s">
        <v>2762</v>
      </c>
      <c r="D379" s="400" t="s">
        <v>2763</v>
      </c>
      <c r="E379" s="226" t="s">
        <v>2764</v>
      </c>
      <c r="F379" s="427" t="s">
        <v>682</v>
      </c>
      <c r="G379" s="308">
        <v>31.88</v>
      </c>
      <c r="H379" s="308">
        <f t="shared" si="5"/>
        <v>150</v>
      </c>
      <c r="I379" s="227" t="s">
        <v>2832</v>
      </c>
      <c r="J379" s="136" t="s">
        <v>229</v>
      </c>
      <c r="K379" s="136" t="s">
        <v>3</v>
      </c>
      <c r="L379" s="136">
        <v>85444290</v>
      </c>
      <c r="M379" s="136" t="s">
        <v>625</v>
      </c>
      <c r="N379" s="136"/>
      <c r="O379" s="136" t="s">
        <v>2765</v>
      </c>
      <c r="P379" s="288" t="s">
        <v>2766</v>
      </c>
      <c r="Q379" s="136" t="s">
        <v>1118</v>
      </c>
      <c r="R379" s="209"/>
      <c r="S379" s="160">
        <v>4060039153555</v>
      </c>
    </row>
    <row r="380" spans="1:19" s="471" customFormat="1" x14ac:dyDescent="0.2">
      <c r="A380" s="468"/>
      <c r="B380" s="147" t="s">
        <v>2112</v>
      </c>
      <c r="C380" s="148"/>
      <c r="D380" s="149" t="s">
        <v>1160</v>
      </c>
      <c r="E380" s="148"/>
      <c r="F380" s="150"/>
      <c r="G380" s="473"/>
      <c r="H380" s="473"/>
      <c r="I380" s="205" t="s">
        <v>1160</v>
      </c>
      <c r="J380" s="151"/>
      <c r="K380" s="151"/>
      <c r="L380" s="151"/>
      <c r="M380" s="151"/>
      <c r="N380" s="151" t="s">
        <v>1160</v>
      </c>
      <c r="O380" s="151" t="s">
        <v>1160</v>
      </c>
      <c r="P380" s="257"/>
      <c r="Q380" s="153"/>
      <c r="R380" s="154"/>
      <c r="S380" s="280"/>
    </row>
    <row r="381" spans="1:19" s="471" customFormat="1" x14ac:dyDescent="0.2">
      <c r="A381" s="468"/>
      <c r="B381" s="132" t="s">
        <v>2113</v>
      </c>
      <c r="C381" s="132" t="s">
        <v>2114</v>
      </c>
      <c r="D381" s="134" t="s">
        <v>2115</v>
      </c>
      <c r="E381" s="156" t="s">
        <v>2116</v>
      </c>
      <c r="F381" s="427" t="s">
        <v>682</v>
      </c>
      <c r="G381" s="308">
        <v>227.23</v>
      </c>
      <c r="H381" s="308">
        <f t="shared" si="5"/>
        <v>1069</v>
      </c>
      <c r="I381" s="227" t="s">
        <v>2832</v>
      </c>
      <c r="J381" s="171" t="s">
        <v>229</v>
      </c>
      <c r="K381" s="171" t="s">
        <v>3</v>
      </c>
      <c r="L381" s="138">
        <v>8517620000</v>
      </c>
      <c r="M381" s="171" t="s">
        <v>626</v>
      </c>
      <c r="N381" s="181">
        <v>20</v>
      </c>
      <c r="O381" s="181" t="s">
        <v>2117</v>
      </c>
      <c r="P381" s="295"/>
      <c r="Q381" s="171"/>
      <c r="R381" s="204"/>
      <c r="S381" s="160">
        <v>8717332288403</v>
      </c>
    </row>
    <row r="382" spans="1:19" s="471" customFormat="1" x14ac:dyDescent="0.2">
      <c r="A382" s="468"/>
      <c r="B382" s="132" t="s">
        <v>2118</v>
      </c>
      <c r="C382" s="132" t="s">
        <v>2119</v>
      </c>
      <c r="D382" s="134" t="s">
        <v>2120</v>
      </c>
      <c r="E382" s="156" t="s">
        <v>2121</v>
      </c>
      <c r="F382" s="427" t="s">
        <v>682</v>
      </c>
      <c r="G382" s="308">
        <v>108.01</v>
      </c>
      <c r="H382" s="308">
        <f t="shared" si="5"/>
        <v>508</v>
      </c>
      <c r="I382" s="227" t="s">
        <v>2832</v>
      </c>
      <c r="J382" s="171" t="s">
        <v>229</v>
      </c>
      <c r="K382" s="171" t="s">
        <v>3</v>
      </c>
      <c r="L382" s="138">
        <v>8517620000</v>
      </c>
      <c r="M382" s="171" t="s">
        <v>626</v>
      </c>
      <c r="N382" s="181">
        <v>532</v>
      </c>
      <c r="O382" s="181" t="s">
        <v>2122</v>
      </c>
      <c r="P382" s="295"/>
      <c r="Q382" s="171"/>
      <c r="R382" s="204"/>
      <c r="S382" s="160">
        <v>8717332288427</v>
      </c>
    </row>
    <row r="383" spans="1:19" s="471" customFormat="1" x14ac:dyDescent="0.2">
      <c r="A383" s="468"/>
      <c r="B383" s="132" t="s">
        <v>2123</v>
      </c>
      <c r="C383" s="132" t="s">
        <v>2124</v>
      </c>
      <c r="D383" s="134" t="s">
        <v>2125</v>
      </c>
      <c r="E383" s="156" t="s">
        <v>2126</v>
      </c>
      <c r="F383" s="427" t="s">
        <v>682</v>
      </c>
      <c r="G383" s="308">
        <v>133.41999999999999</v>
      </c>
      <c r="H383" s="308">
        <f t="shared" si="5"/>
        <v>628</v>
      </c>
      <c r="I383" s="227" t="s">
        <v>2832</v>
      </c>
      <c r="J383" s="171" t="s">
        <v>229</v>
      </c>
      <c r="K383" s="171" t="s">
        <v>3</v>
      </c>
      <c r="L383" s="138">
        <v>8517620000</v>
      </c>
      <c r="M383" s="171" t="s">
        <v>626</v>
      </c>
      <c r="N383" s="181">
        <v>122</v>
      </c>
      <c r="O383" s="181" t="s">
        <v>2127</v>
      </c>
      <c r="P383" s="295"/>
      <c r="Q383" s="171"/>
      <c r="R383" s="204"/>
      <c r="S383" s="160">
        <v>8717332288410</v>
      </c>
    </row>
    <row r="384" spans="1:19" s="471" customFormat="1" ht="16.5" x14ac:dyDescent="0.2">
      <c r="A384" s="468"/>
      <c r="B384" s="132" t="s">
        <v>2128</v>
      </c>
      <c r="C384" s="132" t="s">
        <v>305</v>
      </c>
      <c r="D384" s="134" t="s">
        <v>304</v>
      </c>
      <c r="E384" s="156" t="s">
        <v>2129</v>
      </c>
      <c r="F384" s="427" t="s">
        <v>682</v>
      </c>
      <c r="G384" s="308">
        <v>193.56</v>
      </c>
      <c r="H384" s="308">
        <f t="shared" si="5"/>
        <v>911</v>
      </c>
      <c r="I384" s="227" t="s">
        <v>2832</v>
      </c>
      <c r="J384" s="171" t="s">
        <v>229</v>
      </c>
      <c r="K384" s="171" t="s">
        <v>3</v>
      </c>
      <c r="L384" s="138">
        <v>8536501999</v>
      </c>
      <c r="M384" s="171" t="s">
        <v>626</v>
      </c>
      <c r="N384" s="181">
        <v>169</v>
      </c>
      <c r="O384" s="181" t="s">
        <v>1155</v>
      </c>
      <c r="P384" s="295"/>
      <c r="Q384" s="171"/>
      <c r="R384" s="204"/>
      <c r="S384" s="160">
        <v>8717332349562</v>
      </c>
    </row>
    <row r="385" spans="1:19" s="471" customFormat="1" x14ac:dyDescent="0.2">
      <c r="A385" s="468"/>
      <c r="B385" s="132" t="s">
        <v>2130</v>
      </c>
      <c r="C385" s="132" t="s">
        <v>299</v>
      </c>
      <c r="D385" s="134" t="s">
        <v>298</v>
      </c>
      <c r="E385" s="156" t="s">
        <v>2131</v>
      </c>
      <c r="F385" s="427" t="s">
        <v>682</v>
      </c>
      <c r="G385" s="308">
        <v>285.29000000000002</v>
      </c>
      <c r="H385" s="308">
        <f t="shared" si="5"/>
        <v>1342</v>
      </c>
      <c r="I385" s="227" t="s">
        <v>2832</v>
      </c>
      <c r="J385" s="171" t="s">
        <v>229</v>
      </c>
      <c r="K385" s="181">
        <v>1</v>
      </c>
      <c r="L385" s="138">
        <v>8517620000</v>
      </c>
      <c r="M385" s="171" t="s">
        <v>626</v>
      </c>
      <c r="N385" s="181">
        <v>355</v>
      </c>
      <c r="O385" s="181" t="s">
        <v>2132</v>
      </c>
      <c r="P385" s="295"/>
      <c r="Q385" s="171"/>
      <c r="R385" s="204"/>
      <c r="S385" s="160">
        <v>8717332288359</v>
      </c>
    </row>
    <row r="386" spans="1:19" s="471" customFormat="1" x14ac:dyDescent="0.2">
      <c r="A386" s="468"/>
      <c r="B386" s="132" t="s">
        <v>2133</v>
      </c>
      <c r="C386" s="132" t="s">
        <v>302</v>
      </c>
      <c r="D386" s="134" t="s">
        <v>301</v>
      </c>
      <c r="E386" s="156" t="s">
        <v>2134</v>
      </c>
      <c r="F386" s="427" t="s">
        <v>682</v>
      </c>
      <c r="G386" s="308">
        <v>227.23</v>
      </c>
      <c r="H386" s="308">
        <f t="shared" si="5"/>
        <v>1069</v>
      </c>
      <c r="I386" s="227" t="s">
        <v>2832</v>
      </c>
      <c r="J386" s="171" t="s">
        <v>229</v>
      </c>
      <c r="K386" s="181">
        <v>1</v>
      </c>
      <c r="L386" s="138">
        <v>8517620000</v>
      </c>
      <c r="M386" s="171" t="s">
        <v>626</v>
      </c>
      <c r="N386" s="181">
        <v>498</v>
      </c>
      <c r="O386" s="181" t="s">
        <v>1801</v>
      </c>
      <c r="P386" s="295"/>
      <c r="Q386" s="171"/>
      <c r="R386" s="204"/>
      <c r="S386" s="160">
        <v>8717332288373</v>
      </c>
    </row>
    <row r="387" spans="1:19" s="471" customFormat="1" ht="16.5" x14ac:dyDescent="0.2">
      <c r="A387" s="468"/>
      <c r="B387" s="132" t="s">
        <v>2141</v>
      </c>
      <c r="C387" s="132" t="s">
        <v>278</v>
      </c>
      <c r="D387" s="134" t="s">
        <v>277</v>
      </c>
      <c r="E387" s="156" t="s">
        <v>2142</v>
      </c>
      <c r="F387" s="427" t="s">
        <v>682</v>
      </c>
      <c r="G387" s="308">
        <v>203.05</v>
      </c>
      <c r="H387" s="308">
        <f t="shared" si="5"/>
        <v>955</v>
      </c>
      <c r="I387" s="227" t="s">
        <v>2832</v>
      </c>
      <c r="J387" s="171" t="s">
        <v>229</v>
      </c>
      <c r="K387" s="181">
        <v>1</v>
      </c>
      <c r="L387" s="138">
        <v>8517620000</v>
      </c>
      <c r="M387" s="171" t="s">
        <v>626</v>
      </c>
      <c r="N387" s="181">
        <v>295</v>
      </c>
      <c r="O387" s="181" t="s">
        <v>2143</v>
      </c>
      <c r="P387" s="295"/>
      <c r="Q387" s="171" t="s">
        <v>1118</v>
      </c>
      <c r="R387" s="204"/>
      <c r="S387" s="160">
        <v>8717332099238</v>
      </c>
    </row>
    <row r="388" spans="1:19" s="471" customFormat="1" x14ac:dyDescent="0.2">
      <c r="A388" s="468"/>
      <c r="B388" s="132" t="s">
        <v>2144</v>
      </c>
      <c r="C388" s="132" t="s">
        <v>280</v>
      </c>
      <c r="D388" s="134" t="s">
        <v>279</v>
      </c>
      <c r="E388" s="156" t="s">
        <v>2145</v>
      </c>
      <c r="F388" s="427" t="s">
        <v>682</v>
      </c>
      <c r="G388" s="308">
        <v>184.58</v>
      </c>
      <c r="H388" s="308">
        <f t="shared" si="5"/>
        <v>868</v>
      </c>
      <c r="I388" s="227" t="s">
        <v>2832</v>
      </c>
      <c r="J388" s="171" t="s">
        <v>229</v>
      </c>
      <c r="K388" s="171" t="s">
        <v>3</v>
      </c>
      <c r="L388" s="138">
        <v>8517620000</v>
      </c>
      <c r="M388" s="171" t="s">
        <v>626</v>
      </c>
      <c r="N388" s="181">
        <v>108</v>
      </c>
      <c r="O388" s="181" t="s">
        <v>2146</v>
      </c>
      <c r="P388" s="515"/>
      <c r="Q388" s="171" t="s">
        <v>1118</v>
      </c>
      <c r="R388" s="204"/>
      <c r="S388" s="160">
        <v>8717332099252</v>
      </c>
    </row>
    <row r="389" spans="1:19" s="471" customFormat="1" x14ac:dyDescent="0.2">
      <c r="A389" s="468"/>
      <c r="B389" s="132" t="s">
        <v>2147</v>
      </c>
      <c r="C389" s="132" t="s">
        <v>295</v>
      </c>
      <c r="D389" s="134" t="s">
        <v>294</v>
      </c>
      <c r="E389" s="156" t="s">
        <v>2148</v>
      </c>
      <c r="F389" s="427" t="s">
        <v>682</v>
      </c>
      <c r="G389" s="308">
        <v>184.58</v>
      </c>
      <c r="H389" s="308">
        <f t="shared" si="5"/>
        <v>868</v>
      </c>
      <c r="I389" s="227" t="s">
        <v>2832</v>
      </c>
      <c r="J389" s="171" t="s">
        <v>229</v>
      </c>
      <c r="K389" s="181">
        <v>1</v>
      </c>
      <c r="L389" s="138">
        <v>8517620000</v>
      </c>
      <c r="M389" s="171" t="s">
        <v>626</v>
      </c>
      <c r="N389" s="181">
        <v>187</v>
      </c>
      <c r="O389" s="181" t="s">
        <v>2149</v>
      </c>
      <c r="P389" s="295"/>
      <c r="Q389" s="171"/>
      <c r="R389" s="204"/>
      <c r="S389" s="160">
        <v>8717332250257</v>
      </c>
    </row>
    <row r="390" spans="1:19" s="471" customFormat="1" x14ac:dyDescent="0.2">
      <c r="A390" s="468"/>
      <c r="B390" s="132" t="s">
        <v>2150</v>
      </c>
      <c r="C390" s="132" t="s">
        <v>297</v>
      </c>
      <c r="D390" s="134" t="s">
        <v>296</v>
      </c>
      <c r="E390" s="156" t="s">
        <v>2151</v>
      </c>
      <c r="F390" s="427" t="s">
        <v>682</v>
      </c>
      <c r="G390" s="308">
        <v>177.2</v>
      </c>
      <c r="H390" s="308">
        <f t="shared" ref="H390:H453" si="6">ROUND(ROUND(G390*4.704,2),0)</f>
        <v>834</v>
      </c>
      <c r="I390" s="227" t="s">
        <v>2832</v>
      </c>
      <c r="J390" s="171" t="s">
        <v>229</v>
      </c>
      <c r="K390" s="171" t="s">
        <v>3</v>
      </c>
      <c r="L390" s="138">
        <v>8517620000</v>
      </c>
      <c r="M390" s="171" t="s">
        <v>626</v>
      </c>
      <c r="N390" s="181">
        <v>64</v>
      </c>
      <c r="O390" s="181" t="s">
        <v>2152</v>
      </c>
      <c r="P390" s="295"/>
      <c r="Q390" s="171"/>
      <c r="R390" s="204"/>
      <c r="S390" s="160">
        <v>8717332250264</v>
      </c>
    </row>
    <row r="391" spans="1:19" s="471" customFormat="1" x14ac:dyDescent="0.2">
      <c r="A391" s="468"/>
      <c r="B391" s="132" t="s">
        <v>2153</v>
      </c>
      <c r="C391" s="132" t="s">
        <v>282</v>
      </c>
      <c r="D391" s="134" t="s">
        <v>281</v>
      </c>
      <c r="E391" s="156" t="s">
        <v>2154</v>
      </c>
      <c r="F391" s="427" t="s">
        <v>682</v>
      </c>
      <c r="G391" s="308">
        <v>87.45</v>
      </c>
      <c r="H391" s="308">
        <f t="shared" si="6"/>
        <v>411</v>
      </c>
      <c r="I391" s="227" t="s">
        <v>2832</v>
      </c>
      <c r="J391" s="171" t="s">
        <v>229</v>
      </c>
      <c r="K391" s="171" t="s">
        <v>3</v>
      </c>
      <c r="L391" s="138">
        <v>8517620000</v>
      </c>
      <c r="M391" s="171" t="s">
        <v>626</v>
      </c>
      <c r="N391" s="181">
        <v>16</v>
      </c>
      <c r="O391" s="181" t="s">
        <v>2155</v>
      </c>
      <c r="P391" s="295"/>
      <c r="Q391" s="171" t="s">
        <v>1118</v>
      </c>
      <c r="R391" s="204"/>
      <c r="S391" s="160">
        <v>8717332256020</v>
      </c>
    </row>
    <row r="392" spans="1:19" s="471" customFormat="1" x14ac:dyDescent="0.2">
      <c r="A392" s="468"/>
      <c r="B392" s="132" t="s">
        <v>2156</v>
      </c>
      <c r="C392" s="132" t="s">
        <v>285</v>
      </c>
      <c r="D392" s="134" t="s">
        <v>284</v>
      </c>
      <c r="E392" s="156" t="s">
        <v>2157</v>
      </c>
      <c r="F392" s="427" t="s">
        <v>682</v>
      </c>
      <c r="G392" s="308">
        <v>111.22</v>
      </c>
      <c r="H392" s="308">
        <f t="shared" si="6"/>
        <v>523</v>
      </c>
      <c r="I392" s="227" t="s">
        <v>2832</v>
      </c>
      <c r="J392" s="171" t="s">
        <v>229</v>
      </c>
      <c r="K392" s="171" t="s">
        <v>3</v>
      </c>
      <c r="L392" s="138">
        <v>8517620000</v>
      </c>
      <c r="M392" s="171" t="s">
        <v>626</v>
      </c>
      <c r="N392" s="181">
        <v>34</v>
      </c>
      <c r="O392" s="181" t="s">
        <v>1423</v>
      </c>
      <c r="P392" s="295"/>
      <c r="Q392" s="171" t="s">
        <v>1118</v>
      </c>
      <c r="R392" s="204"/>
      <c r="S392" s="160">
        <v>8717332250295</v>
      </c>
    </row>
    <row r="393" spans="1:19" s="471" customFormat="1" x14ac:dyDescent="0.2">
      <c r="A393" s="468"/>
      <c r="B393" s="132" t="s">
        <v>2158</v>
      </c>
      <c r="C393" s="132" t="s">
        <v>287</v>
      </c>
      <c r="D393" s="134" t="s">
        <v>286</v>
      </c>
      <c r="E393" s="156" t="s">
        <v>2159</v>
      </c>
      <c r="F393" s="427" t="s">
        <v>682</v>
      </c>
      <c r="G393" s="308">
        <v>108.01</v>
      </c>
      <c r="H393" s="308">
        <f t="shared" si="6"/>
        <v>508</v>
      </c>
      <c r="I393" s="227" t="s">
        <v>2832</v>
      </c>
      <c r="J393" s="171" t="s">
        <v>229</v>
      </c>
      <c r="K393" s="171" t="s">
        <v>3</v>
      </c>
      <c r="L393" s="138">
        <v>8517620000</v>
      </c>
      <c r="M393" s="171" t="s">
        <v>626</v>
      </c>
      <c r="N393" s="181">
        <v>243</v>
      </c>
      <c r="O393" s="181" t="s">
        <v>1513</v>
      </c>
      <c r="P393" s="295"/>
      <c r="Q393" s="171" t="s">
        <v>1118</v>
      </c>
      <c r="R393" s="204"/>
      <c r="S393" s="160">
        <v>8717332250301</v>
      </c>
    </row>
    <row r="394" spans="1:19" s="471" customFormat="1" x14ac:dyDescent="0.2">
      <c r="A394" s="468"/>
      <c r="B394" s="132" t="s">
        <v>2160</v>
      </c>
      <c r="C394" s="132" t="s">
        <v>289</v>
      </c>
      <c r="D394" s="134" t="s">
        <v>288</v>
      </c>
      <c r="E394" s="156" t="s">
        <v>2161</v>
      </c>
      <c r="F394" s="427" t="s">
        <v>682</v>
      </c>
      <c r="G394" s="308">
        <v>133.41999999999999</v>
      </c>
      <c r="H394" s="308">
        <f t="shared" si="6"/>
        <v>628</v>
      </c>
      <c r="I394" s="227" t="s">
        <v>2832</v>
      </c>
      <c r="J394" s="171" t="s">
        <v>229</v>
      </c>
      <c r="K394" s="171" t="s">
        <v>3</v>
      </c>
      <c r="L394" s="138">
        <v>8517620000</v>
      </c>
      <c r="M394" s="171" t="s">
        <v>626</v>
      </c>
      <c r="N394" s="181">
        <v>157</v>
      </c>
      <c r="O394" s="181" t="s">
        <v>1123</v>
      </c>
      <c r="P394" s="295"/>
      <c r="Q394" s="171" t="s">
        <v>1118</v>
      </c>
      <c r="R394" s="204"/>
      <c r="S394" s="160">
        <v>8717332250318</v>
      </c>
    </row>
    <row r="395" spans="1:19" s="471" customFormat="1" x14ac:dyDescent="0.2">
      <c r="A395" s="468"/>
      <c r="B395" s="132" t="s">
        <v>2162</v>
      </c>
      <c r="C395" s="132" t="s">
        <v>291</v>
      </c>
      <c r="D395" s="134" t="s">
        <v>290</v>
      </c>
      <c r="E395" s="156" t="s">
        <v>2163</v>
      </c>
      <c r="F395" s="427" t="s">
        <v>682</v>
      </c>
      <c r="G395" s="308">
        <v>108.01</v>
      </c>
      <c r="H395" s="308">
        <f t="shared" si="6"/>
        <v>508</v>
      </c>
      <c r="I395" s="227" t="s">
        <v>2832</v>
      </c>
      <c r="J395" s="171" t="s">
        <v>229</v>
      </c>
      <c r="K395" s="171" t="s">
        <v>3</v>
      </c>
      <c r="L395" s="138">
        <v>8517620000</v>
      </c>
      <c r="M395" s="171" t="s">
        <v>626</v>
      </c>
      <c r="N395" s="181">
        <v>582</v>
      </c>
      <c r="O395" s="181" t="s">
        <v>2164</v>
      </c>
      <c r="P395" s="295"/>
      <c r="Q395" s="171" t="s">
        <v>1118</v>
      </c>
      <c r="R395" s="204"/>
      <c r="S395" s="160">
        <v>8717332250400</v>
      </c>
    </row>
    <row r="396" spans="1:19" s="471" customFormat="1" x14ac:dyDescent="0.2">
      <c r="A396" s="468"/>
      <c r="B396" s="132" t="s">
        <v>2165</v>
      </c>
      <c r="C396" s="132" t="s">
        <v>293</v>
      </c>
      <c r="D396" s="134" t="s">
        <v>292</v>
      </c>
      <c r="E396" s="156" t="s">
        <v>2166</v>
      </c>
      <c r="F396" s="427" t="s">
        <v>682</v>
      </c>
      <c r="G396" s="308">
        <v>133.41999999999999</v>
      </c>
      <c r="H396" s="308">
        <f t="shared" si="6"/>
        <v>628</v>
      </c>
      <c r="I396" s="227" t="s">
        <v>2832</v>
      </c>
      <c r="J396" s="171" t="s">
        <v>229</v>
      </c>
      <c r="K396" s="171" t="s">
        <v>3</v>
      </c>
      <c r="L396" s="138">
        <v>8517620000</v>
      </c>
      <c r="M396" s="171" t="s">
        <v>626</v>
      </c>
      <c r="N396" s="181">
        <v>203</v>
      </c>
      <c r="O396" s="181" t="s">
        <v>2167</v>
      </c>
      <c r="P396" s="295"/>
      <c r="Q396" s="171" t="s">
        <v>1118</v>
      </c>
      <c r="R396" s="204"/>
      <c r="S396" s="160">
        <v>8717332250417</v>
      </c>
    </row>
    <row r="397" spans="1:19" s="471" customFormat="1" x14ac:dyDescent="0.2">
      <c r="A397" s="468"/>
      <c r="B397" s="132" t="s">
        <v>2168</v>
      </c>
      <c r="C397" s="132" t="s">
        <v>307</v>
      </c>
      <c r="D397" s="134" t="s">
        <v>306</v>
      </c>
      <c r="E397" s="156" t="s">
        <v>2169</v>
      </c>
      <c r="F397" s="427" t="s">
        <v>682</v>
      </c>
      <c r="G397" s="308">
        <v>7.38</v>
      </c>
      <c r="H397" s="308">
        <f t="shared" si="6"/>
        <v>35</v>
      </c>
      <c r="I397" s="227" t="s">
        <v>2832</v>
      </c>
      <c r="J397" s="171" t="s">
        <v>229</v>
      </c>
      <c r="K397" s="171" t="s">
        <v>3</v>
      </c>
      <c r="L397" s="138">
        <v>3926909790</v>
      </c>
      <c r="M397" s="171" t="s">
        <v>626</v>
      </c>
      <c r="N397" s="181">
        <v>39</v>
      </c>
      <c r="O397" s="181" t="s">
        <v>2170</v>
      </c>
      <c r="P397" s="295"/>
      <c r="Q397" s="171" t="s">
        <v>600</v>
      </c>
      <c r="R397" s="204"/>
      <c r="S397" s="160">
        <v>8717332250424</v>
      </c>
    </row>
    <row r="398" spans="1:19" s="471" customFormat="1" x14ac:dyDescent="0.2">
      <c r="A398" s="468"/>
      <c r="B398" s="132" t="s">
        <v>2171</v>
      </c>
      <c r="C398" s="132" t="s">
        <v>310</v>
      </c>
      <c r="D398" s="134" t="s">
        <v>309</v>
      </c>
      <c r="E398" s="156" t="s">
        <v>2172</v>
      </c>
      <c r="F398" s="427" t="s">
        <v>682</v>
      </c>
      <c r="G398" s="308">
        <v>22.16</v>
      </c>
      <c r="H398" s="308">
        <f t="shared" si="6"/>
        <v>104</v>
      </c>
      <c r="I398" s="227" t="s">
        <v>2832</v>
      </c>
      <c r="J398" s="171" t="s">
        <v>229</v>
      </c>
      <c r="K398" s="181">
        <v>1</v>
      </c>
      <c r="L398" s="138">
        <v>3926909790</v>
      </c>
      <c r="M398" s="171" t="s">
        <v>626</v>
      </c>
      <c r="N398" s="181">
        <v>375</v>
      </c>
      <c r="O398" s="181" t="s">
        <v>1308</v>
      </c>
      <c r="P398" s="295"/>
      <c r="Q398" s="171" t="s">
        <v>600</v>
      </c>
      <c r="R398" s="204"/>
      <c r="S398" s="160">
        <v>8717332264636</v>
      </c>
    </row>
    <row r="399" spans="1:19" s="471" customFormat="1" x14ac:dyDescent="0.2">
      <c r="A399" s="468"/>
      <c r="B399" s="132" t="s">
        <v>2173</v>
      </c>
      <c r="C399" s="132" t="s">
        <v>311</v>
      </c>
      <c r="D399" s="134" t="s">
        <v>312</v>
      </c>
      <c r="E399" s="156" t="s">
        <v>2174</v>
      </c>
      <c r="F399" s="427" t="s">
        <v>682</v>
      </c>
      <c r="G399" s="308">
        <v>86.01</v>
      </c>
      <c r="H399" s="308">
        <f t="shared" si="6"/>
        <v>405</v>
      </c>
      <c r="I399" s="227" t="s">
        <v>2832</v>
      </c>
      <c r="J399" s="171" t="s">
        <v>229</v>
      </c>
      <c r="K399" s="171" t="s">
        <v>3</v>
      </c>
      <c r="L399" s="138">
        <v>8537109199</v>
      </c>
      <c r="M399" s="171" t="s">
        <v>626</v>
      </c>
      <c r="N399" s="181">
        <v>2</v>
      </c>
      <c r="O399" s="181" t="s">
        <v>1748</v>
      </c>
      <c r="P399" s="295"/>
      <c r="Q399" s="171"/>
      <c r="R399" s="204"/>
      <c r="S399" s="160">
        <v>8717332381395</v>
      </c>
    </row>
    <row r="400" spans="1:19" s="471" customFormat="1" x14ac:dyDescent="0.2">
      <c r="A400" s="468"/>
      <c r="B400" s="132" t="s">
        <v>2175</v>
      </c>
      <c r="C400" s="132" t="s">
        <v>313</v>
      </c>
      <c r="D400" s="134" t="s">
        <v>314</v>
      </c>
      <c r="E400" s="156" t="s">
        <v>2176</v>
      </c>
      <c r="F400" s="427" t="s">
        <v>682</v>
      </c>
      <c r="G400" s="308">
        <v>172.04</v>
      </c>
      <c r="H400" s="308">
        <f t="shared" si="6"/>
        <v>809</v>
      </c>
      <c r="I400" s="227" t="s">
        <v>2832</v>
      </c>
      <c r="J400" s="171" t="s">
        <v>229</v>
      </c>
      <c r="K400" s="171" t="s">
        <v>3</v>
      </c>
      <c r="L400" s="138">
        <v>8536501999</v>
      </c>
      <c r="M400" s="171" t="s">
        <v>626</v>
      </c>
      <c r="N400" s="181">
        <v>4</v>
      </c>
      <c r="O400" s="181" t="s">
        <v>1521</v>
      </c>
      <c r="P400" s="295"/>
      <c r="Q400" s="171" t="s">
        <v>1118</v>
      </c>
      <c r="R400" s="204"/>
      <c r="S400" s="160">
        <v>8717332361090</v>
      </c>
    </row>
    <row r="401" spans="1:19" s="471" customFormat="1" ht="13.5" thickBot="1" x14ac:dyDescent="0.25">
      <c r="A401" s="468"/>
      <c r="B401" s="132" t="s">
        <v>2177</v>
      </c>
      <c r="C401" s="132" t="s">
        <v>315</v>
      </c>
      <c r="D401" s="134" t="s">
        <v>316</v>
      </c>
      <c r="E401" s="156" t="s">
        <v>2178</v>
      </c>
      <c r="F401" s="427" t="s">
        <v>682</v>
      </c>
      <c r="G401" s="308">
        <v>157.69</v>
      </c>
      <c r="H401" s="308">
        <f t="shared" si="6"/>
        <v>742</v>
      </c>
      <c r="I401" s="227" t="s">
        <v>2832</v>
      </c>
      <c r="J401" s="171" t="s">
        <v>229</v>
      </c>
      <c r="K401" s="171" t="s">
        <v>3</v>
      </c>
      <c r="L401" s="138">
        <v>8536501999</v>
      </c>
      <c r="M401" s="171" t="s">
        <v>626</v>
      </c>
      <c r="N401" s="181">
        <v>0</v>
      </c>
      <c r="O401" s="181" t="s">
        <v>2179</v>
      </c>
      <c r="P401" s="295"/>
      <c r="Q401" s="171" t="s">
        <v>1118</v>
      </c>
      <c r="R401" s="204"/>
      <c r="S401" s="160">
        <v>8717332361106</v>
      </c>
    </row>
    <row r="402" spans="1:19" s="471" customFormat="1" ht="13.5" thickBot="1" x14ac:dyDescent="0.25">
      <c r="A402" s="468"/>
      <c r="B402" s="480" t="s">
        <v>2841</v>
      </c>
      <c r="C402" s="424"/>
      <c r="D402" s="379" t="s">
        <v>1160</v>
      </c>
      <c r="E402" s="379"/>
      <c r="F402" s="380"/>
      <c r="G402" s="380"/>
      <c r="H402" s="380"/>
      <c r="I402" s="481" t="s">
        <v>1160</v>
      </c>
      <c r="J402" s="481"/>
      <c r="K402" s="481"/>
      <c r="L402" s="481"/>
      <c r="M402" s="481"/>
      <c r="N402" s="481" t="s">
        <v>1160</v>
      </c>
      <c r="O402" s="481" t="s">
        <v>1160</v>
      </c>
      <c r="P402" s="379"/>
      <c r="Q402" s="382"/>
      <c r="R402" s="382"/>
      <c r="S402" s="482"/>
    </row>
    <row r="403" spans="1:19" s="471" customFormat="1" x14ac:dyDescent="0.2">
      <c r="A403" s="468"/>
      <c r="B403" s="193" t="s">
        <v>2842</v>
      </c>
      <c r="C403" s="194"/>
      <c r="D403" s="195"/>
      <c r="E403" s="194"/>
      <c r="F403" s="196"/>
      <c r="G403" s="196"/>
      <c r="H403" s="473"/>
      <c r="I403" s="446" t="s">
        <v>1160</v>
      </c>
      <c r="J403" s="229"/>
      <c r="K403" s="229"/>
      <c r="L403" s="229"/>
      <c r="M403" s="229"/>
      <c r="N403" s="229" t="s">
        <v>1160</v>
      </c>
      <c r="O403" s="229" t="s">
        <v>1160</v>
      </c>
      <c r="P403" s="296"/>
      <c r="Q403" s="229"/>
      <c r="R403" s="229"/>
      <c r="S403" s="280"/>
    </row>
    <row r="404" spans="1:19" s="471" customFormat="1" x14ac:dyDescent="0.2">
      <c r="A404" s="468"/>
      <c r="B404" s="221" t="s">
        <v>2626</v>
      </c>
      <c r="C404" s="135" t="s">
        <v>2182</v>
      </c>
      <c r="D404" s="158" t="s">
        <v>2183</v>
      </c>
      <c r="E404" s="226" t="s">
        <v>2184</v>
      </c>
      <c r="F404" s="435" t="s">
        <v>682</v>
      </c>
      <c r="G404" s="308">
        <v>389.22</v>
      </c>
      <c r="H404" s="308">
        <f t="shared" si="6"/>
        <v>1831</v>
      </c>
      <c r="I404" s="450" t="s">
        <v>2828</v>
      </c>
      <c r="J404" s="171" t="s">
        <v>229</v>
      </c>
      <c r="K404" s="137" t="s">
        <v>3</v>
      </c>
      <c r="L404" s="224" t="s">
        <v>2185</v>
      </c>
      <c r="M404" s="209" t="s">
        <v>666</v>
      </c>
      <c r="N404" s="138">
        <v>42</v>
      </c>
      <c r="O404" s="138" t="s">
        <v>2186</v>
      </c>
      <c r="P404" s="288" t="s">
        <v>2187</v>
      </c>
      <c r="Q404" s="209"/>
      <c r="R404" s="204"/>
      <c r="S404" s="160" t="s">
        <v>2188</v>
      </c>
    </row>
    <row r="405" spans="1:19" s="471" customFormat="1" x14ac:dyDescent="0.2">
      <c r="A405" s="468"/>
      <c r="B405" s="221" t="s">
        <v>2627</v>
      </c>
      <c r="C405" s="135" t="s">
        <v>2189</v>
      </c>
      <c r="D405" s="158" t="s">
        <v>2190</v>
      </c>
      <c r="E405" s="226" t="s">
        <v>2191</v>
      </c>
      <c r="F405" s="435" t="s">
        <v>682</v>
      </c>
      <c r="G405" s="308">
        <v>389.22</v>
      </c>
      <c r="H405" s="308">
        <f t="shared" si="6"/>
        <v>1831</v>
      </c>
      <c r="I405" s="450" t="s">
        <v>2828</v>
      </c>
      <c r="J405" s="171" t="s">
        <v>229</v>
      </c>
      <c r="K405" s="137" t="s">
        <v>3</v>
      </c>
      <c r="L405" s="224" t="s">
        <v>2185</v>
      </c>
      <c r="M405" s="209" t="s">
        <v>666</v>
      </c>
      <c r="N405" s="138">
        <v>60</v>
      </c>
      <c r="O405" s="138" t="s">
        <v>2186</v>
      </c>
      <c r="P405" s="288" t="s">
        <v>2187</v>
      </c>
      <c r="Q405" s="209"/>
      <c r="R405" s="204"/>
      <c r="S405" s="160" t="s">
        <v>2192</v>
      </c>
    </row>
    <row r="406" spans="1:19" s="471" customFormat="1" x14ac:dyDescent="0.2">
      <c r="A406" s="468"/>
      <c r="B406" s="221" t="s">
        <v>2628</v>
      </c>
      <c r="C406" s="135" t="s">
        <v>2193</v>
      </c>
      <c r="D406" s="158" t="s">
        <v>2194</v>
      </c>
      <c r="E406" s="226" t="s">
        <v>2195</v>
      </c>
      <c r="F406" s="435" t="s">
        <v>682</v>
      </c>
      <c r="G406" s="308">
        <v>389.22</v>
      </c>
      <c r="H406" s="308">
        <f t="shared" si="6"/>
        <v>1831</v>
      </c>
      <c r="I406" s="450" t="s">
        <v>2828</v>
      </c>
      <c r="J406" s="171" t="s">
        <v>229</v>
      </c>
      <c r="K406" s="137" t="s">
        <v>3</v>
      </c>
      <c r="L406" s="224" t="s">
        <v>2185</v>
      </c>
      <c r="M406" s="209" t="s">
        <v>666</v>
      </c>
      <c r="N406" s="138">
        <v>39</v>
      </c>
      <c r="O406" s="138" t="s">
        <v>2186</v>
      </c>
      <c r="P406" s="288" t="s">
        <v>2196</v>
      </c>
      <c r="Q406" s="209"/>
      <c r="R406" s="204"/>
      <c r="S406" s="160" t="s">
        <v>2197</v>
      </c>
    </row>
    <row r="407" spans="1:19" s="471" customFormat="1" x14ac:dyDescent="0.2">
      <c r="A407" s="468"/>
      <c r="B407" s="221" t="s">
        <v>2629</v>
      </c>
      <c r="C407" s="135" t="s">
        <v>987</v>
      </c>
      <c r="D407" s="158" t="s">
        <v>992</v>
      </c>
      <c r="E407" s="226" t="s">
        <v>2198</v>
      </c>
      <c r="F407" s="435" t="s">
        <v>682</v>
      </c>
      <c r="G407" s="308">
        <v>389.22</v>
      </c>
      <c r="H407" s="308">
        <f t="shared" si="6"/>
        <v>1831</v>
      </c>
      <c r="I407" s="450" t="s">
        <v>2828</v>
      </c>
      <c r="J407" s="171" t="s">
        <v>229</v>
      </c>
      <c r="K407" s="137" t="s">
        <v>3</v>
      </c>
      <c r="L407" s="224" t="s">
        <v>2185</v>
      </c>
      <c r="M407" s="209" t="s">
        <v>666</v>
      </c>
      <c r="N407" s="138">
        <v>37</v>
      </c>
      <c r="O407" s="138" t="s">
        <v>2186</v>
      </c>
      <c r="P407" s="288" t="s">
        <v>2196</v>
      </c>
      <c r="Q407" s="209"/>
      <c r="R407" s="204"/>
      <c r="S407" s="160" t="s">
        <v>2199</v>
      </c>
    </row>
    <row r="408" spans="1:19" s="471" customFormat="1" x14ac:dyDescent="0.2">
      <c r="A408" s="468"/>
      <c r="B408" s="132" t="s">
        <v>2630</v>
      </c>
      <c r="C408" s="133" t="s">
        <v>988</v>
      </c>
      <c r="D408" s="134" t="s">
        <v>993</v>
      </c>
      <c r="E408" s="135" t="s">
        <v>2200</v>
      </c>
      <c r="F408" s="427" t="s">
        <v>682</v>
      </c>
      <c r="G408" s="308">
        <v>845.33</v>
      </c>
      <c r="H408" s="308">
        <f t="shared" si="6"/>
        <v>3976</v>
      </c>
      <c r="I408" s="450" t="s">
        <v>2836</v>
      </c>
      <c r="J408" s="137" t="s">
        <v>229</v>
      </c>
      <c r="K408" s="137" t="s">
        <v>3</v>
      </c>
      <c r="L408" s="138" t="s">
        <v>2201</v>
      </c>
      <c r="M408" s="137" t="s">
        <v>666</v>
      </c>
      <c r="N408" s="138">
        <v>3</v>
      </c>
      <c r="O408" s="138" t="s">
        <v>2202</v>
      </c>
      <c r="P408" s="256" t="s">
        <v>2732</v>
      </c>
      <c r="Q408" s="137"/>
      <c r="R408" s="209" t="s">
        <v>2733</v>
      </c>
      <c r="S408" s="160" t="s">
        <v>2203</v>
      </c>
    </row>
    <row r="409" spans="1:19" s="471" customFormat="1" x14ac:dyDescent="0.2">
      <c r="A409" s="468"/>
      <c r="B409" s="221" t="s">
        <v>2631</v>
      </c>
      <c r="C409" s="135" t="s">
        <v>2204</v>
      </c>
      <c r="D409" s="158" t="s">
        <v>2205</v>
      </c>
      <c r="E409" s="226" t="s">
        <v>2206</v>
      </c>
      <c r="F409" s="435" t="s">
        <v>682</v>
      </c>
      <c r="G409" s="308">
        <v>125.46</v>
      </c>
      <c r="H409" s="308">
        <f t="shared" si="6"/>
        <v>590</v>
      </c>
      <c r="I409" s="450" t="s">
        <v>2828</v>
      </c>
      <c r="J409" s="171" t="s">
        <v>229</v>
      </c>
      <c r="K409" s="137" t="s">
        <v>3</v>
      </c>
      <c r="L409" s="224" t="s">
        <v>2207</v>
      </c>
      <c r="M409" s="209" t="s">
        <v>666</v>
      </c>
      <c r="N409" s="138">
        <v>20</v>
      </c>
      <c r="O409" s="138" t="s">
        <v>1561</v>
      </c>
      <c r="P409" s="288" t="s">
        <v>2675</v>
      </c>
      <c r="Q409" s="209"/>
      <c r="R409" s="204"/>
      <c r="S409" s="160" t="s">
        <v>2208</v>
      </c>
    </row>
    <row r="410" spans="1:19" s="471" customFormat="1" ht="13.5" thickBot="1" x14ac:dyDescent="0.25">
      <c r="A410" s="468"/>
      <c r="B410" s="221" t="s">
        <v>2632</v>
      </c>
      <c r="C410" s="135" t="s">
        <v>2209</v>
      </c>
      <c r="D410" s="158" t="s">
        <v>2210</v>
      </c>
      <c r="E410" s="226" t="s">
        <v>2211</v>
      </c>
      <c r="F410" s="435" t="s">
        <v>682</v>
      </c>
      <c r="G410" s="451">
        <v>125.46</v>
      </c>
      <c r="H410" s="308">
        <f t="shared" si="6"/>
        <v>590</v>
      </c>
      <c r="I410" s="450" t="s">
        <v>2828</v>
      </c>
      <c r="J410" s="171" t="s">
        <v>229</v>
      </c>
      <c r="K410" s="137" t="s">
        <v>3</v>
      </c>
      <c r="L410" s="224" t="s">
        <v>2207</v>
      </c>
      <c r="M410" s="209" t="s">
        <v>666</v>
      </c>
      <c r="N410" s="138">
        <v>1</v>
      </c>
      <c r="O410" s="138" t="s">
        <v>1561</v>
      </c>
      <c r="P410" s="288" t="s">
        <v>2675</v>
      </c>
      <c r="Q410" s="209"/>
      <c r="R410" s="204"/>
      <c r="S410" s="160" t="s">
        <v>2212</v>
      </c>
    </row>
    <row r="411" spans="1:19" s="471" customFormat="1" x14ac:dyDescent="0.2">
      <c r="A411" s="468"/>
      <c r="B411" s="193" t="s">
        <v>2843</v>
      </c>
      <c r="C411" s="194"/>
      <c r="D411" s="195" t="s">
        <v>1160</v>
      </c>
      <c r="E411" s="194"/>
      <c r="F411" s="196"/>
      <c r="G411" s="473"/>
      <c r="H411" s="196"/>
      <c r="I411" s="446" t="s">
        <v>1160</v>
      </c>
      <c r="J411" s="229"/>
      <c r="K411" s="229"/>
      <c r="L411" s="229"/>
      <c r="M411" s="229"/>
      <c r="N411" s="229" t="s">
        <v>1160</v>
      </c>
      <c r="O411" s="229" t="s">
        <v>1160</v>
      </c>
      <c r="P411" s="296"/>
      <c r="Q411" s="229"/>
      <c r="R411" s="229"/>
      <c r="S411" s="280"/>
    </row>
    <row r="412" spans="1:19" s="471" customFormat="1" x14ac:dyDescent="0.2">
      <c r="A412" s="468"/>
      <c r="B412" s="132" t="s">
        <v>2218</v>
      </c>
      <c r="C412" s="133" t="s">
        <v>348</v>
      </c>
      <c r="D412" s="134" t="s">
        <v>347</v>
      </c>
      <c r="E412" s="135" t="s">
        <v>2219</v>
      </c>
      <c r="F412" s="427" t="s">
        <v>682</v>
      </c>
      <c r="G412" s="308">
        <v>165.79</v>
      </c>
      <c r="H412" s="308">
        <f t="shared" si="6"/>
        <v>780</v>
      </c>
      <c r="I412" s="227" t="s">
        <v>2828</v>
      </c>
      <c r="J412" s="137" t="s">
        <v>229</v>
      </c>
      <c r="K412" s="137" t="s">
        <v>3</v>
      </c>
      <c r="L412" s="138">
        <v>8531103000</v>
      </c>
      <c r="M412" s="137" t="s">
        <v>626</v>
      </c>
      <c r="N412" s="138">
        <v>2179</v>
      </c>
      <c r="O412" s="138" t="s">
        <v>2220</v>
      </c>
      <c r="P412" s="158" t="s">
        <v>2678</v>
      </c>
      <c r="Q412" s="137"/>
      <c r="R412" s="209"/>
      <c r="S412" s="160">
        <v>8717332770762</v>
      </c>
    </row>
    <row r="413" spans="1:19" s="471" customFormat="1" x14ac:dyDescent="0.2">
      <c r="A413" s="468"/>
      <c r="B413" s="132" t="s">
        <v>2221</v>
      </c>
      <c r="C413" s="133" t="s">
        <v>345</v>
      </c>
      <c r="D413" s="134" t="s">
        <v>344</v>
      </c>
      <c r="E413" s="135" t="s">
        <v>2222</v>
      </c>
      <c r="F413" s="427" t="s">
        <v>682</v>
      </c>
      <c r="G413" s="308">
        <v>165.79</v>
      </c>
      <c r="H413" s="308">
        <f t="shared" si="6"/>
        <v>780</v>
      </c>
      <c r="I413" s="227" t="s">
        <v>2828</v>
      </c>
      <c r="J413" s="137" t="s">
        <v>229</v>
      </c>
      <c r="K413" s="137" t="s">
        <v>3</v>
      </c>
      <c r="L413" s="138">
        <v>8531103000</v>
      </c>
      <c r="M413" s="137" t="s">
        <v>626</v>
      </c>
      <c r="N413" s="138">
        <v>28</v>
      </c>
      <c r="O413" s="138" t="s">
        <v>2220</v>
      </c>
      <c r="P413" s="158" t="s">
        <v>2223</v>
      </c>
      <c r="Q413" s="137"/>
      <c r="R413" s="209"/>
      <c r="S413" s="160">
        <v>8717332770779</v>
      </c>
    </row>
    <row r="414" spans="1:19" s="471" customFormat="1" x14ac:dyDescent="0.2">
      <c r="A414" s="468"/>
      <c r="B414" s="132" t="s">
        <v>2224</v>
      </c>
      <c r="C414" s="133" t="s">
        <v>351</v>
      </c>
      <c r="D414" s="134" t="s">
        <v>350</v>
      </c>
      <c r="E414" s="135" t="s">
        <v>2225</v>
      </c>
      <c r="F414" s="427" t="s">
        <v>682</v>
      </c>
      <c r="G414" s="308">
        <v>174.03</v>
      </c>
      <c r="H414" s="308">
        <f t="shared" si="6"/>
        <v>819</v>
      </c>
      <c r="I414" s="227" t="s">
        <v>2828</v>
      </c>
      <c r="J414" s="137" t="s">
        <v>229</v>
      </c>
      <c r="K414" s="137" t="s">
        <v>3</v>
      </c>
      <c r="L414" s="138">
        <v>8531103000</v>
      </c>
      <c r="M414" s="137" t="s">
        <v>626</v>
      </c>
      <c r="N414" s="138">
        <v>348</v>
      </c>
      <c r="O414" s="138" t="s">
        <v>2226</v>
      </c>
      <c r="P414" s="158"/>
      <c r="Q414" s="137"/>
      <c r="R414" s="209"/>
      <c r="S414" s="160">
        <v>8717332770786</v>
      </c>
    </row>
    <row r="415" spans="1:19" s="471" customFormat="1" x14ac:dyDescent="0.2">
      <c r="A415" s="468"/>
      <c r="B415" s="132" t="s">
        <v>2227</v>
      </c>
      <c r="C415" s="133" t="s">
        <v>354</v>
      </c>
      <c r="D415" s="134" t="s">
        <v>353</v>
      </c>
      <c r="E415" s="135" t="s">
        <v>2228</v>
      </c>
      <c r="F415" s="427" t="s">
        <v>682</v>
      </c>
      <c r="G415" s="308">
        <v>174.03</v>
      </c>
      <c r="H415" s="308">
        <f t="shared" si="6"/>
        <v>819</v>
      </c>
      <c r="I415" s="227" t="s">
        <v>2828</v>
      </c>
      <c r="J415" s="137" t="s">
        <v>229</v>
      </c>
      <c r="K415" s="138">
        <v>1</v>
      </c>
      <c r="L415" s="138">
        <v>8531103000</v>
      </c>
      <c r="M415" s="137" t="s">
        <v>626</v>
      </c>
      <c r="N415" s="138">
        <v>354</v>
      </c>
      <c r="O415" s="138" t="s">
        <v>2226</v>
      </c>
      <c r="P415" s="158"/>
      <c r="Q415" s="137"/>
      <c r="R415" s="209"/>
      <c r="S415" s="160">
        <v>8717332770793</v>
      </c>
    </row>
    <row r="416" spans="1:19" s="471" customFormat="1" x14ac:dyDescent="0.2">
      <c r="A416" s="468"/>
      <c r="B416" s="132" t="s">
        <v>2229</v>
      </c>
      <c r="C416" s="133" t="s">
        <v>357</v>
      </c>
      <c r="D416" s="134" t="s">
        <v>356</v>
      </c>
      <c r="E416" s="135" t="s">
        <v>2230</v>
      </c>
      <c r="F416" s="427" t="s">
        <v>682</v>
      </c>
      <c r="G416" s="308">
        <v>191.79</v>
      </c>
      <c r="H416" s="308">
        <f t="shared" si="6"/>
        <v>902</v>
      </c>
      <c r="I416" s="227" t="s">
        <v>2828</v>
      </c>
      <c r="J416" s="137" t="s">
        <v>229</v>
      </c>
      <c r="K416" s="137" t="s">
        <v>3</v>
      </c>
      <c r="L416" s="138">
        <v>8531103000</v>
      </c>
      <c r="M416" s="137" t="s">
        <v>626</v>
      </c>
      <c r="N416" s="138">
        <v>86</v>
      </c>
      <c r="O416" s="138" t="s">
        <v>2231</v>
      </c>
      <c r="P416" s="158"/>
      <c r="Q416" s="137"/>
      <c r="R416" s="209"/>
      <c r="S416" s="160">
        <v>8717332770809</v>
      </c>
    </row>
    <row r="417" spans="1:19" s="471" customFormat="1" x14ac:dyDescent="0.2">
      <c r="A417" s="468"/>
      <c r="B417" s="132" t="s">
        <v>2232</v>
      </c>
      <c r="C417" s="133" t="s">
        <v>360</v>
      </c>
      <c r="D417" s="134" t="s">
        <v>359</v>
      </c>
      <c r="E417" s="135" t="s">
        <v>2233</v>
      </c>
      <c r="F417" s="427" t="s">
        <v>682</v>
      </c>
      <c r="G417" s="308">
        <v>348.05</v>
      </c>
      <c r="H417" s="308">
        <f t="shared" si="6"/>
        <v>1637</v>
      </c>
      <c r="I417" s="227" t="s">
        <v>2828</v>
      </c>
      <c r="J417" s="137" t="s">
        <v>229</v>
      </c>
      <c r="K417" s="137" t="s">
        <v>3</v>
      </c>
      <c r="L417" s="138">
        <v>8531103000</v>
      </c>
      <c r="M417" s="137" t="s">
        <v>626</v>
      </c>
      <c r="N417" s="138">
        <v>9</v>
      </c>
      <c r="O417" s="138" t="s">
        <v>1155</v>
      </c>
      <c r="P417" s="158" t="s">
        <v>2234</v>
      </c>
      <c r="Q417" s="137"/>
      <c r="R417" s="209"/>
      <c r="S417" s="160">
        <v>8717332770823</v>
      </c>
    </row>
    <row r="418" spans="1:19" s="471" customFormat="1" x14ac:dyDescent="0.2">
      <c r="A418" s="468"/>
      <c r="B418" s="132" t="s">
        <v>2235</v>
      </c>
      <c r="C418" s="133" t="s">
        <v>2236</v>
      </c>
      <c r="D418" s="134" t="s">
        <v>2237</v>
      </c>
      <c r="E418" s="135" t="s">
        <v>2238</v>
      </c>
      <c r="F418" s="427" t="s">
        <v>682</v>
      </c>
      <c r="G418" s="308">
        <v>137.80000000000001</v>
      </c>
      <c r="H418" s="308">
        <f t="shared" si="6"/>
        <v>648</v>
      </c>
      <c r="I418" s="227" t="s">
        <v>2828</v>
      </c>
      <c r="J418" s="137" t="s">
        <v>229</v>
      </c>
      <c r="K418" s="138">
        <v>1</v>
      </c>
      <c r="L418" s="138">
        <v>8531103000</v>
      </c>
      <c r="M418" s="137" t="s">
        <v>626</v>
      </c>
      <c r="N418" s="138">
        <v>390</v>
      </c>
      <c r="O418" s="138" t="s">
        <v>1257</v>
      </c>
      <c r="P418" s="158" t="s">
        <v>2679</v>
      </c>
      <c r="Q418" s="137"/>
      <c r="R418" s="209"/>
      <c r="S418" s="160">
        <v>8717332311323</v>
      </c>
    </row>
    <row r="419" spans="1:19" s="471" customFormat="1" x14ac:dyDescent="0.2">
      <c r="A419" s="468"/>
      <c r="B419" s="132" t="s">
        <v>2239</v>
      </c>
      <c r="C419" s="133" t="s">
        <v>2240</v>
      </c>
      <c r="D419" s="134" t="s">
        <v>2592</v>
      </c>
      <c r="E419" s="135" t="s">
        <v>2241</v>
      </c>
      <c r="F419" s="427" t="s">
        <v>682</v>
      </c>
      <c r="G419" s="308">
        <v>137.80000000000001</v>
      </c>
      <c r="H419" s="308">
        <f t="shared" si="6"/>
        <v>648</v>
      </c>
      <c r="I419" s="227" t="s">
        <v>2828</v>
      </c>
      <c r="J419" s="137" t="s">
        <v>229</v>
      </c>
      <c r="K419" s="138">
        <v>1</v>
      </c>
      <c r="L419" s="138">
        <v>8531103000</v>
      </c>
      <c r="M419" s="137" t="s">
        <v>626</v>
      </c>
      <c r="N419" s="138">
        <v>105</v>
      </c>
      <c r="O419" s="138" t="s">
        <v>1456</v>
      </c>
      <c r="P419" s="158" t="s">
        <v>2242</v>
      </c>
      <c r="Q419" s="137"/>
      <c r="R419" s="209"/>
      <c r="S419" s="160">
        <v>8717332311330</v>
      </c>
    </row>
    <row r="420" spans="1:19" s="471" customFormat="1" x14ac:dyDescent="0.2">
      <c r="A420" s="468"/>
      <c r="B420" s="132" t="s">
        <v>2243</v>
      </c>
      <c r="C420" s="133" t="s">
        <v>2244</v>
      </c>
      <c r="D420" s="134" t="s">
        <v>2245</v>
      </c>
      <c r="E420" s="135" t="s">
        <v>2246</v>
      </c>
      <c r="F420" s="427" t="s">
        <v>682</v>
      </c>
      <c r="G420" s="308">
        <v>143.47999999999999</v>
      </c>
      <c r="H420" s="308">
        <f t="shared" si="6"/>
        <v>675</v>
      </c>
      <c r="I420" s="227" t="s">
        <v>2828</v>
      </c>
      <c r="J420" s="137" t="s">
        <v>229</v>
      </c>
      <c r="K420" s="137" t="s">
        <v>3</v>
      </c>
      <c r="L420" s="138">
        <v>8531103000</v>
      </c>
      <c r="M420" s="137" t="s">
        <v>626</v>
      </c>
      <c r="N420" s="138">
        <v>36</v>
      </c>
      <c r="O420" s="138" t="s">
        <v>1408</v>
      </c>
      <c r="P420" s="158"/>
      <c r="Q420" s="137"/>
      <c r="R420" s="209"/>
      <c r="S420" s="160">
        <v>8717332311347</v>
      </c>
    </row>
    <row r="421" spans="1:19" s="471" customFormat="1" x14ac:dyDescent="0.2">
      <c r="A421" s="468"/>
      <c r="B421" s="132" t="s">
        <v>2247</v>
      </c>
      <c r="C421" s="133" t="s">
        <v>2248</v>
      </c>
      <c r="D421" s="134" t="s">
        <v>2249</v>
      </c>
      <c r="E421" s="135" t="s">
        <v>2250</v>
      </c>
      <c r="F421" s="427" t="s">
        <v>682</v>
      </c>
      <c r="G421" s="308">
        <v>143.47999999999999</v>
      </c>
      <c r="H421" s="308">
        <f t="shared" si="6"/>
        <v>675</v>
      </c>
      <c r="I421" s="227" t="s">
        <v>2828</v>
      </c>
      <c r="J421" s="137" t="s">
        <v>229</v>
      </c>
      <c r="K421" s="138">
        <v>1</v>
      </c>
      <c r="L421" s="138">
        <v>8531103000</v>
      </c>
      <c r="M421" s="137" t="s">
        <v>626</v>
      </c>
      <c r="N421" s="138">
        <v>178</v>
      </c>
      <c r="O421" s="138" t="s">
        <v>1436</v>
      </c>
      <c r="P421" s="158"/>
      <c r="Q421" s="137"/>
      <c r="R421" s="209"/>
      <c r="S421" s="160">
        <v>8717332311354</v>
      </c>
    </row>
    <row r="422" spans="1:19" s="471" customFormat="1" x14ac:dyDescent="0.2">
      <c r="A422" s="468"/>
      <c r="B422" s="132" t="s">
        <v>2251</v>
      </c>
      <c r="C422" s="133" t="s">
        <v>2252</v>
      </c>
      <c r="D422" s="134" t="s">
        <v>2253</v>
      </c>
      <c r="E422" s="135" t="s">
        <v>2254</v>
      </c>
      <c r="F422" s="427" t="s">
        <v>682</v>
      </c>
      <c r="G422" s="308">
        <v>167.78</v>
      </c>
      <c r="H422" s="308">
        <f t="shared" si="6"/>
        <v>789</v>
      </c>
      <c r="I422" s="227" t="s">
        <v>2828</v>
      </c>
      <c r="J422" s="137" t="s">
        <v>229</v>
      </c>
      <c r="K422" s="138">
        <v>1</v>
      </c>
      <c r="L422" s="138">
        <v>8531103000</v>
      </c>
      <c r="M422" s="137" t="s">
        <v>626</v>
      </c>
      <c r="N422" s="138">
        <v>55</v>
      </c>
      <c r="O422" s="138" t="s">
        <v>1132</v>
      </c>
      <c r="P422" s="158"/>
      <c r="Q422" s="137"/>
      <c r="R422" s="209"/>
      <c r="S422" s="160">
        <v>8717332311361</v>
      </c>
    </row>
    <row r="423" spans="1:19" s="471" customFormat="1" x14ac:dyDescent="0.2">
      <c r="A423" s="468"/>
      <c r="B423" s="132" t="s">
        <v>2255</v>
      </c>
      <c r="C423" s="133" t="s">
        <v>362</v>
      </c>
      <c r="D423" s="134" t="s">
        <v>361</v>
      </c>
      <c r="E423" s="135" t="s">
        <v>2256</v>
      </c>
      <c r="F423" s="427" t="s">
        <v>682</v>
      </c>
      <c r="G423" s="308">
        <v>110.99</v>
      </c>
      <c r="H423" s="308">
        <f t="shared" si="6"/>
        <v>522</v>
      </c>
      <c r="I423" s="227" t="s">
        <v>2828</v>
      </c>
      <c r="J423" s="137" t="s">
        <v>229</v>
      </c>
      <c r="K423" s="137" t="s">
        <v>3</v>
      </c>
      <c r="L423" s="138">
        <v>8531103000</v>
      </c>
      <c r="M423" s="137" t="s">
        <v>2257</v>
      </c>
      <c r="N423" s="138">
        <v>4</v>
      </c>
      <c r="O423" s="138" t="s">
        <v>1408</v>
      </c>
      <c r="P423" s="158" t="s">
        <v>2671</v>
      </c>
      <c r="Q423" s="137"/>
      <c r="R423" s="209"/>
      <c r="S423" s="160">
        <v>8717332311392</v>
      </c>
    </row>
    <row r="424" spans="1:19" s="471" customFormat="1" x14ac:dyDescent="0.2">
      <c r="A424" s="468"/>
      <c r="B424" s="132" t="s">
        <v>2258</v>
      </c>
      <c r="C424" s="133" t="s">
        <v>364</v>
      </c>
      <c r="D424" s="134" t="s">
        <v>363</v>
      </c>
      <c r="E424" s="135" t="s">
        <v>2259</v>
      </c>
      <c r="F424" s="427" t="s">
        <v>682</v>
      </c>
      <c r="G424" s="308">
        <v>110.99</v>
      </c>
      <c r="H424" s="308">
        <f t="shared" si="6"/>
        <v>522</v>
      </c>
      <c r="I424" s="227" t="s">
        <v>2828</v>
      </c>
      <c r="J424" s="137" t="s">
        <v>229</v>
      </c>
      <c r="K424" s="137" t="s">
        <v>3</v>
      </c>
      <c r="L424" s="138">
        <v>8531103000</v>
      </c>
      <c r="M424" s="137" t="s">
        <v>2257</v>
      </c>
      <c r="N424" s="138">
        <v>17</v>
      </c>
      <c r="O424" s="138" t="s">
        <v>1408</v>
      </c>
      <c r="P424" s="158" t="s">
        <v>2671</v>
      </c>
      <c r="Q424" s="137"/>
      <c r="R424" s="209"/>
      <c r="S424" s="160">
        <v>8717332311408</v>
      </c>
    </row>
    <row r="425" spans="1:19" s="471" customFormat="1" x14ac:dyDescent="0.2">
      <c r="A425" s="468"/>
      <c r="B425" s="132" t="s">
        <v>2260</v>
      </c>
      <c r="C425" s="133" t="s">
        <v>366</v>
      </c>
      <c r="D425" s="134" t="s">
        <v>365</v>
      </c>
      <c r="E425" s="135" t="s">
        <v>2261</v>
      </c>
      <c r="F425" s="427" t="s">
        <v>682</v>
      </c>
      <c r="G425" s="308">
        <v>173.13</v>
      </c>
      <c r="H425" s="308">
        <f t="shared" si="6"/>
        <v>814</v>
      </c>
      <c r="I425" s="227" t="s">
        <v>2828</v>
      </c>
      <c r="J425" s="137" t="s">
        <v>229</v>
      </c>
      <c r="K425" s="138">
        <v>1</v>
      </c>
      <c r="L425" s="138">
        <v>8531103000</v>
      </c>
      <c r="M425" s="137" t="s">
        <v>626</v>
      </c>
      <c r="N425" s="138">
        <v>64</v>
      </c>
      <c r="O425" s="138" t="s">
        <v>2262</v>
      </c>
      <c r="P425" s="158" t="s">
        <v>2671</v>
      </c>
      <c r="Q425" s="137"/>
      <c r="R425" s="209"/>
      <c r="S425" s="160">
        <v>8717332311378</v>
      </c>
    </row>
    <row r="426" spans="1:19" s="471" customFormat="1" x14ac:dyDescent="0.2">
      <c r="A426" s="468"/>
      <c r="B426" s="132" t="s">
        <v>2263</v>
      </c>
      <c r="C426" s="133" t="s">
        <v>368</v>
      </c>
      <c r="D426" s="134" t="s">
        <v>367</v>
      </c>
      <c r="E426" s="135" t="s">
        <v>2264</v>
      </c>
      <c r="F426" s="427" t="s">
        <v>682</v>
      </c>
      <c r="G426" s="308">
        <v>173.13</v>
      </c>
      <c r="H426" s="308">
        <f t="shared" si="6"/>
        <v>814</v>
      </c>
      <c r="I426" s="227" t="s">
        <v>2828</v>
      </c>
      <c r="J426" s="137" t="s">
        <v>229</v>
      </c>
      <c r="K426" s="137" t="s">
        <v>3</v>
      </c>
      <c r="L426" s="138">
        <v>8531103000</v>
      </c>
      <c r="M426" s="137" t="s">
        <v>626</v>
      </c>
      <c r="N426" s="138">
        <v>5</v>
      </c>
      <c r="O426" s="138" t="s">
        <v>2262</v>
      </c>
      <c r="P426" s="158" t="s">
        <v>2671</v>
      </c>
      <c r="Q426" s="137"/>
      <c r="R426" s="209"/>
      <c r="S426" s="160">
        <v>8717332311385</v>
      </c>
    </row>
    <row r="427" spans="1:19" s="471" customFormat="1" x14ac:dyDescent="0.2">
      <c r="A427" s="468"/>
      <c r="B427" s="132" t="s">
        <v>2265</v>
      </c>
      <c r="C427" s="133" t="s">
        <v>2266</v>
      </c>
      <c r="D427" s="134" t="s">
        <v>2267</v>
      </c>
      <c r="E427" s="135" t="s">
        <v>2268</v>
      </c>
      <c r="F427" s="427" t="s">
        <v>682</v>
      </c>
      <c r="G427" s="308">
        <v>570.24</v>
      </c>
      <c r="H427" s="308">
        <f t="shared" si="6"/>
        <v>2682</v>
      </c>
      <c r="I427" s="227" t="s">
        <v>2828</v>
      </c>
      <c r="J427" s="137" t="s">
        <v>229</v>
      </c>
      <c r="K427" s="137" t="s">
        <v>3</v>
      </c>
      <c r="L427" s="138">
        <v>8531900000</v>
      </c>
      <c r="M427" s="137" t="s">
        <v>666</v>
      </c>
      <c r="N427" s="138">
        <v>6</v>
      </c>
      <c r="O427" s="138" t="s">
        <v>2270</v>
      </c>
      <c r="P427" s="158"/>
      <c r="Q427" s="137" t="s">
        <v>1118</v>
      </c>
      <c r="R427" s="209"/>
      <c r="S427" s="160">
        <v>8717332019199</v>
      </c>
    </row>
    <row r="428" spans="1:19" s="471" customFormat="1" x14ac:dyDescent="0.2">
      <c r="A428" s="468"/>
      <c r="B428" s="132" t="s">
        <v>2271</v>
      </c>
      <c r="C428" s="133" t="s">
        <v>2272</v>
      </c>
      <c r="D428" s="134" t="s">
        <v>2273</v>
      </c>
      <c r="E428" s="135" t="s">
        <v>2274</v>
      </c>
      <c r="F428" s="427" t="s">
        <v>682</v>
      </c>
      <c r="G428" s="308">
        <v>609.30999999999995</v>
      </c>
      <c r="H428" s="308">
        <f t="shared" si="6"/>
        <v>2866</v>
      </c>
      <c r="I428" s="227" t="s">
        <v>2828</v>
      </c>
      <c r="J428" s="137" t="s">
        <v>229</v>
      </c>
      <c r="K428" s="179" t="s">
        <v>229</v>
      </c>
      <c r="L428" s="138">
        <v>8531900000</v>
      </c>
      <c r="M428" s="137" t="s">
        <v>666</v>
      </c>
      <c r="N428" s="138">
        <v>1</v>
      </c>
      <c r="O428" s="138" t="s">
        <v>2275</v>
      </c>
      <c r="P428" s="158"/>
      <c r="Q428" s="137" t="s">
        <v>1118</v>
      </c>
      <c r="R428" s="209"/>
      <c r="S428" s="160">
        <v>8717332019205</v>
      </c>
    </row>
    <row r="429" spans="1:19" s="471" customFormat="1" x14ac:dyDescent="0.2">
      <c r="A429" s="468"/>
      <c r="B429" s="132" t="s">
        <v>2276</v>
      </c>
      <c r="C429" s="132" t="s">
        <v>321</v>
      </c>
      <c r="D429" s="218" t="s">
        <v>320</v>
      </c>
      <c r="E429" s="132" t="s">
        <v>2277</v>
      </c>
      <c r="F429" s="427" t="s">
        <v>682</v>
      </c>
      <c r="G429" s="308">
        <v>64.37</v>
      </c>
      <c r="H429" s="308">
        <f t="shared" si="6"/>
        <v>303</v>
      </c>
      <c r="I429" s="227" t="s">
        <v>2828</v>
      </c>
      <c r="J429" s="179" t="s">
        <v>229</v>
      </c>
      <c r="K429" s="230" t="s">
        <v>3</v>
      </c>
      <c r="L429" s="138">
        <v>8531103000</v>
      </c>
      <c r="M429" s="230" t="s">
        <v>626</v>
      </c>
      <c r="N429" s="230">
        <v>161</v>
      </c>
      <c r="O429" s="230" t="s">
        <v>1923</v>
      </c>
      <c r="P429" s="297"/>
      <c r="Q429" s="230"/>
      <c r="R429" s="209"/>
      <c r="S429" s="160">
        <v>8717332494477</v>
      </c>
    </row>
    <row r="430" spans="1:19" s="471" customFormat="1" x14ac:dyDescent="0.2">
      <c r="A430" s="468"/>
      <c r="B430" s="132" t="s">
        <v>2278</v>
      </c>
      <c r="C430" s="132" t="s">
        <v>324</v>
      </c>
      <c r="D430" s="218" t="s">
        <v>323</v>
      </c>
      <c r="E430" s="132" t="s">
        <v>2279</v>
      </c>
      <c r="F430" s="427" t="s">
        <v>682</v>
      </c>
      <c r="G430" s="308">
        <v>60.37</v>
      </c>
      <c r="H430" s="308">
        <f t="shared" si="6"/>
        <v>284</v>
      </c>
      <c r="I430" s="227" t="s">
        <v>2828</v>
      </c>
      <c r="J430" s="179" t="s">
        <v>229</v>
      </c>
      <c r="K430" s="230" t="s">
        <v>3</v>
      </c>
      <c r="L430" s="138">
        <v>8531103000</v>
      </c>
      <c r="M430" s="230" t="s">
        <v>626</v>
      </c>
      <c r="N430" s="230">
        <v>31</v>
      </c>
      <c r="O430" s="230" t="s">
        <v>2280</v>
      </c>
      <c r="P430" s="297"/>
      <c r="Q430" s="230"/>
      <c r="R430" s="209"/>
      <c r="S430" s="160">
        <v>8717332494484</v>
      </c>
    </row>
    <row r="431" spans="1:19" s="471" customFormat="1" x14ac:dyDescent="0.2">
      <c r="A431" s="468"/>
      <c r="B431" s="132" t="s">
        <v>2281</v>
      </c>
      <c r="C431" s="132" t="s">
        <v>327</v>
      </c>
      <c r="D431" s="218" t="s">
        <v>326</v>
      </c>
      <c r="E431" s="132" t="s">
        <v>2282</v>
      </c>
      <c r="F431" s="427" t="s">
        <v>682</v>
      </c>
      <c r="G431" s="308">
        <v>64.37</v>
      </c>
      <c r="H431" s="308">
        <f t="shared" si="6"/>
        <v>303</v>
      </c>
      <c r="I431" s="227" t="s">
        <v>2828</v>
      </c>
      <c r="J431" s="179" t="s">
        <v>229</v>
      </c>
      <c r="K431" s="230" t="s">
        <v>3</v>
      </c>
      <c r="L431" s="138">
        <v>8531103000</v>
      </c>
      <c r="M431" s="230" t="s">
        <v>626</v>
      </c>
      <c r="N431" s="230">
        <v>61</v>
      </c>
      <c r="O431" s="230" t="s">
        <v>2283</v>
      </c>
      <c r="P431" s="297"/>
      <c r="Q431" s="230"/>
      <c r="R431" s="209"/>
      <c r="S431" s="160">
        <v>8717332494491</v>
      </c>
    </row>
    <row r="432" spans="1:19" s="471" customFormat="1" x14ac:dyDescent="0.2">
      <c r="A432" s="468"/>
      <c r="B432" s="132" t="s">
        <v>2284</v>
      </c>
      <c r="C432" s="132" t="s">
        <v>330</v>
      </c>
      <c r="D432" s="218" t="s">
        <v>329</v>
      </c>
      <c r="E432" s="132" t="s">
        <v>2285</v>
      </c>
      <c r="F432" s="427" t="s">
        <v>682</v>
      </c>
      <c r="G432" s="308">
        <v>60.37</v>
      </c>
      <c r="H432" s="308">
        <f t="shared" si="6"/>
        <v>284</v>
      </c>
      <c r="I432" s="227" t="s">
        <v>2828</v>
      </c>
      <c r="J432" s="179" t="s">
        <v>229</v>
      </c>
      <c r="K432" s="230" t="s">
        <v>3</v>
      </c>
      <c r="L432" s="138">
        <v>8531103000</v>
      </c>
      <c r="M432" s="230" t="s">
        <v>626</v>
      </c>
      <c r="N432" s="230">
        <v>73</v>
      </c>
      <c r="O432" s="230" t="s">
        <v>2280</v>
      </c>
      <c r="P432" s="297"/>
      <c r="Q432" s="230"/>
      <c r="R432" s="209"/>
      <c r="S432" s="160">
        <v>8717332494507</v>
      </c>
    </row>
    <row r="433" spans="1:19" s="471" customFormat="1" x14ac:dyDescent="0.2">
      <c r="A433" s="468"/>
      <c r="B433" s="132" t="s">
        <v>2286</v>
      </c>
      <c r="C433" s="132" t="s">
        <v>2287</v>
      </c>
      <c r="D433" s="218" t="s">
        <v>332</v>
      </c>
      <c r="E433" s="132" t="s">
        <v>2288</v>
      </c>
      <c r="F433" s="427" t="s">
        <v>682</v>
      </c>
      <c r="G433" s="308">
        <v>138.51</v>
      </c>
      <c r="H433" s="308">
        <f t="shared" si="6"/>
        <v>652</v>
      </c>
      <c r="I433" s="227" t="s">
        <v>2828</v>
      </c>
      <c r="J433" s="179" t="s">
        <v>229</v>
      </c>
      <c r="K433" s="230" t="s">
        <v>3</v>
      </c>
      <c r="L433" s="138">
        <v>8531103000</v>
      </c>
      <c r="M433" s="230" t="s">
        <v>626</v>
      </c>
      <c r="N433" s="230">
        <v>73</v>
      </c>
      <c r="O433" s="230" t="s">
        <v>2289</v>
      </c>
      <c r="P433" s="297"/>
      <c r="Q433" s="230"/>
      <c r="R433" s="209"/>
      <c r="S433" s="160">
        <v>8717332494514</v>
      </c>
    </row>
    <row r="434" spans="1:19" s="471" customFormat="1" x14ac:dyDescent="0.2">
      <c r="A434" s="468"/>
      <c r="B434" s="132" t="s">
        <v>2290</v>
      </c>
      <c r="C434" s="133" t="s">
        <v>1082</v>
      </c>
      <c r="D434" s="134" t="s">
        <v>1080</v>
      </c>
      <c r="E434" s="135" t="s">
        <v>2291</v>
      </c>
      <c r="F434" s="427" t="s">
        <v>682</v>
      </c>
      <c r="G434" s="308">
        <v>563.25</v>
      </c>
      <c r="H434" s="308">
        <f t="shared" si="6"/>
        <v>2650</v>
      </c>
      <c r="I434" s="227" t="s">
        <v>2828</v>
      </c>
      <c r="J434" s="137" t="s">
        <v>229</v>
      </c>
      <c r="K434" s="137" t="s">
        <v>3</v>
      </c>
      <c r="L434" s="138">
        <v>85318070</v>
      </c>
      <c r="M434" s="230" t="s">
        <v>666</v>
      </c>
      <c r="N434" s="138">
        <v>0</v>
      </c>
      <c r="O434" s="138" t="s">
        <v>2292</v>
      </c>
      <c r="P434" s="298"/>
      <c r="Q434" s="137"/>
      <c r="R434" s="209"/>
      <c r="S434" s="160">
        <v>4060039128270</v>
      </c>
    </row>
    <row r="435" spans="1:19" s="471" customFormat="1" x14ac:dyDescent="0.2">
      <c r="A435" s="472"/>
      <c r="B435" s="132" t="s">
        <v>2293</v>
      </c>
      <c r="C435" s="132" t="s">
        <v>1083</v>
      </c>
      <c r="D435" s="218" t="s">
        <v>1081</v>
      </c>
      <c r="E435" s="132" t="s">
        <v>2294</v>
      </c>
      <c r="F435" s="427" t="s">
        <v>682</v>
      </c>
      <c r="G435" s="308">
        <v>338.36</v>
      </c>
      <c r="H435" s="308">
        <f t="shared" si="6"/>
        <v>1592</v>
      </c>
      <c r="I435" s="227" t="s">
        <v>2828</v>
      </c>
      <c r="J435" s="179" t="s">
        <v>229</v>
      </c>
      <c r="K435" s="230" t="s">
        <v>3</v>
      </c>
      <c r="L435" s="138">
        <v>85318070</v>
      </c>
      <c r="M435" s="230" t="s">
        <v>666</v>
      </c>
      <c r="N435" s="230">
        <v>1</v>
      </c>
      <c r="O435" s="230" t="s">
        <v>2295</v>
      </c>
      <c r="P435" s="297"/>
      <c r="Q435" s="230"/>
      <c r="R435" s="209"/>
      <c r="S435" s="160">
        <v>4060039128287</v>
      </c>
    </row>
    <row r="436" spans="1:19" s="471" customFormat="1" x14ac:dyDescent="0.2">
      <c r="A436" s="472"/>
      <c r="B436" s="132"/>
      <c r="C436" s="132" t="s">
        <v>2734</v>
      </c>
      <c r="D436" s="218" t="s">
        <v>2735</v>
      </c>
      <c r="E436" s="132" t="s">
        <v>2736</v>
      </c>
      <c r="F436" s="427" t="s">
        <v>682</v>
      </c>
      <c r="G436" s="308">
        <v>4031.55</v>
      </c>
      <c r="H436" s="308">
        <f t="shared" si="6"/>
        <v>18964</v>
      </c>
      <c r="I436" s="227" t="s">
        <v>2828</v>
      </c>
      <c r="J436" s="179" t="s">
        <v>229</v>
      </c>
      <c r="K436" s="230" t="s">
        <v>3</v>
      </c>
      <c r="L436" s="138">
        <v>85311030</v>
      </c>
      <c r="M436" s="230" t="s">
        <v>2737</v>
      </c>
      <c r="N436" s="230"/>
      <c r="O436" s="362" t="s">
        <v>2738</v>
      </c>
      <c r="P436" s="297"/>
      <c r="Q436" s="230"/>
      <c r="R436" s="209"/>
      <c r="S436" s="160">
        <v>4060039201850</v>
      </c>
    </row>
    <row r="437" spans="1:19" s="471" customFormat="1" x14ac:dyDescent="0.2">
      <c r="A437" s="468"/>
      <c r="B437" s="147" t="s">
        <v>2844</v>
      </c>
      <c r="C437" s="148"/>
      <c r="D437" s="149" t="s">
        <v>1160</v>
      </c>
      <c r="E437" s="148"/>
      <c r="F437" s="150"/>
      <c r="G437" s="473"/>
      <c r="H437" s="473"/>
      <c r="I437" s="205" t="s">
        <v>1160</v>
      </c>
      <c r="J437" s="151"/>
      <c r="K437" s="151"/>
      <c r="L437" s="151"/>
      <c r="M437" s="151"/>
      <c r="N437" s="151" t="s">
        <v>1160</v>
      </c>
      <c r="O437" s="151" t="s">
        <v>1160</v>
      </c>
      <c r="P437" s="257"/>
      <c r="Q437" s="153"/>
      <c r="R437" s="154"/>
      <c r="S437" s="280"/>
    </row>
    <row r="438" spans="1:19" s="471" customFormat="1" x14ac:dyDescent="0.2">
      <c r="A438" s="468"/>
      <c r="B438" s="132" t="s">
        <v>2297</v>
      </c>
      <c r="C438" s="133" t="s">
        <v>2298</v>
      </c>
      <c r="D438" s="218" t="s">
        <v>2299</v>
      </c>
      <c r="E438" s="231" t="s">
        <v>2300</v>
      </c>
      <c r="F438" s="427" t="s">
        <v>682</v>
      </c>
      <c r="G438" s="308">
        <v>109.37</v>
      </c>
      <c r="H438" s="308">
        <f t="shared" si="6"/>
        <v>514</v>
      </c>
      <c r="I438" s="227" t="s">
        <v>2828</v>
      </c>
      <c r="J438" s="137" t="s">
        <v>229</v>
      </c>
      <c r="K438" s="137" t="s">
        <v>3</v>
      </c>
      <c r="L438" s="138">
        <v>8531103000</v>
      </c>
      <c r="M438" s="230" t="s">
        <v>626</v>
      </c>
      <c r="N438" s="138">
        <v>45</v>
      </c>
      <c r="O438" s="138" t="s">
        <v>2301</v>
      </c>
      <c r="P438" s="158"/>
      <c r="Q438" s="137"/>
      <c r="R438" s="209"/>
      <c r="S438" s="160">
        <v>8717332925155</v>
      </c>
    </row>
    <row r="439" spans="1:19" s="471" customFormat="1" x14ac:dyDescent="0.2">
      <c r="A439" s="468"/>
      <c r="B439" s="132" t="s">
        <v>2302</v>
      </c>
      <c r="C439" s="133" t="s">
        <v>2303</v>
      </c>
      <c r="D439" s="218" t="s">
        <v>2304</v>
      </c>
      <c r="E439" s="231" t="s">
        <v>2305</v>
      </c>
      <c r="F439" s="427" t="s">
        <v>682</v>
      </c>
      <c r="G439" s="308">
        <v>109.37</v>
      </c>
      <c r="H439" s="308">
        <f t="shared" si="6"/>
        <v>514</v>
      </c>
      <c r="I439" s="227" t="s">
        <v>2828</v>
      </c>
      <c r="J439" s="137" t="s">
        <v>229</v>
      </c>
      <c r="K439" s="137" t="s">
        <v>3</v>
      </c>
      <c r="L439" s="138">
        <v>8531103000</v>
      </c>
      <c r="M439" s="230" t="s">
        <v>626</v>
      </c>
      <c r="N439" s="138">
        <v>52</v>
      </c>
      <c r="O439" s="138" t="s">
        <v>2301</v>
      </c>
      <c r="P439" s="158"/>
      <c r="Q439" s="137"/>
      <c r="R439" s="209"/>
      <c r="S439" s="160">
        <v>8717332925162</v>
      </c>
    </row>
    <row r="440" spans="1:19" s="471" customFormat="1" x14ac:dyDescent="0.2">
      <c r="A440" s="468"/>
      <c r="B440" s="132" t="s">
        <v>2306</v>
      </c>
      <c r="C440" s="133" t="s">
        <v>2307</v>
      </c>
      <c r="D440" s="218" t="s">
        <v>2308</v>
      </c>
      <c r="E440" s="231" t="s">
        <v>2309</v>
      </c>
      <c r="F440" s="427" t="s">
        <v>682</v>
      </c>
      <c r="G440" s="308">
        <v>109.37</v>
      </c>
      <c r="H440" s="308">
        <f t="shared" si="6"/>
        <v>514</v>
      </c>
      <c r="I440" s="227" t="s">
        <v>2828</v>
      </c>
      <c r="J440" s="137" t="s">
        <v>229</v>
      </c>
      <c r="K440" s="179" t="s">
        <v>229</v>
      </c>
      <c r="L440" s="138">
        <v>8531103000</v>
      </c>
      <c r="M440" s="230" t="s">
        <v>626</v>
      </c>
      <c r="N440" s="138">
        <v>0</v>
      </c>
      <c r="O440" s="138" t="s">
        <v>2310</v>
      </c>
      <c r="P440" s="158"/>
      <c r="Q440" s="137"/>
      <c r="R440" s="209"/>
      <c r="S440" s="160">
        <v>8717332925179</v>
      </c>
    </row>
    <row r="441" spans="1:19" s="471" customFormat="1" x14ac:dyDescent="0.2">
      <c r="A441" s="468"/>
      <c r="B441" s="132" t="s">
        <v>2311</v>
      </c>
      <c r="C441" s="133" t="s">
        <v>2312</v>
      </c>
      <c r="D441" s="218" t="s">
        <v>2313</v>
      </c>
      <c r="E441" s="231" t="s">
        <v>2314</v>
      </c>
      <c r="F441" s="427" t="s">
        <v>682</v>
      </c>
      <c r="G441" s="308">
        <v>109.37</v>
      </c>
      <c r="H441" s="308">
        <f t="shared" si="6"/>
        <v>514</v>
      </c>
      <c r="I441" s="227" t="s">
        <v>2828</v>
      </c>
      <c r="J441" s="137" t="s">
        <v>229</v>
      </c>
      <c r="K441" s="137" t="s">
        <v>3</v>
      </c>
      <c r="L441" s="138">
        <v>8531103000</v>
      </c>
      <c r="M441" s="230" t="s">
        <v>626</v>
      </c>
      <c r="N441" s="138">
        <v>19</v>
      </c>
      <c r="O441" s="138" t="s">
        <v>2310</v>
      </c>
      <c r="P441" s="158"/>
      <c r="Q441" s="137"/>
      <c r="R441" s="209"/>
      <c r="S441" s="160">
        <v>8717332925186</v>
      </c>
    </row>
    <row r="442" spans="1:19" s="471" customFormat="1" x14ac:dyDescent="0.2">
      <c r="A442" s="468"/>
      <c r="B442" s="132" t="s">
        <v>2315</v>
      </c>
      <c r="C442" s="133" t="s">
        <v>2316</v>
      </c>
      <c r="D442" s="218" t="s">
        <v>2317</v>
      </c>
      <c r="E442" s="231" t="s">
        <v>2318</v>
      </c>
      <c r="F442" s="427" t="s">
        <v>682</v>
      </c>
      <c r="G442" s="308">
        <v>109.37</v>
      </c>
      <c r="H442" s="308">
        <f t="shared" si="6"/>
        <v>514</v>
      </c>
      <c r="I442" s="227" t="s">
        <v>2828</v>
      </c>
      <c r="J442" s="137" t="s">
        <v>229</v>
      </c>
      <c r="K442" s="137" t="s">
        <v>3</v>
      </c>
      <c r="L442" s="138">
        <v>8531103000</v>
      </c>
      <c r="M442" s="230" t="s">
        <v>626</v>
      </c>
      <c r="N442" s="138">
        <v>7</v>
      </c>
      <c r="O442" s="138" t="s">
        <v>2301</v>
      </c>
      <c r="P442" s="158"/>
      <c r="Q442" s="137"/>
      <c r="R442" s="209"/>
      <c r="S442" s="160">
        <v>8717332925193</v>
      </c>
    </row>
    <row r="443" spans="1:19" s="471" customFormat="1" x14ac:dyDescent="0.2">
      <c r="A443" s="468"/>
      <c r="B443" s="132" t="s">
        <v>2319</v>
      </c>
      <c r="C443" s="133" t="s">
        <v>2320</v>
      </c>
      <c r="D443" s="218" t="s">
        <v>2321</v>
      </c>
      <c r="E443" s="231" t="s">
        <v>2322</v>
      </c>
      <c r="F443" s="427" t="s">
        <v>682</v>
      </c>
      <c r="G443" s="308">
        <v>109.37</v>
      </c>
      <c r="H443" s="308">
        <f t="shared" si="6"/>
        <v>514</v>
      </c>
      <c r="I443" s="227" t="s">
        <v>2828</v>
      </c>
      <c r="J443" s="137" t="s">
        <v>229</v>
      </c>
      <c r="K443" s="137" t="s">
        <v>3</v>
      </c>
      <c r="L443" s="138">
        <v>8531103000</v>
      </c>
      <c r="M443" s="230" t="s">
        <v>626</v>
      </c>
      <c r="N443" s="138">
        <v>4</v>
      </c>
      <c r="O443" s="138" t="s">
        <v>2301</v>
      </c>
      <c r="P443" s="158"/>
      <c r="Q443" s="137"/>
      <c r="R443" s="209"/>
      <c r="S443" s="160">
        <v>8717332925209</v>
      </c>
    </row>
    <row r="444" spans="1:19" s="471" customFormat="1" x14ac:dyDescent="0.2">
      <c r="A444" s="468"/>
      <c r="B444" s="132" t="s">
        <v>2323</v>
      </c>
      <c r="C444" s="133" t="s">
        <v>2324</v>
      </c>
      <c r="D444" s="218" t="s">
        <v>2325</v>
      </c>
      <c r="E444" s="231" t="s">
        <v>2326</v>
      </c>
      <c r="F444" s="427" t="s">
        <v>682</v>
      </c>
      <c r="G444" s="308">
        <v>109.37</v>
      </c>
      <c r="H444" s="308">
        <f t="shared" si="6"/>
        <v>514</v>
      </c>
      <c r="I444" s="227" t="s">
        <v>2828</v>
      </c>
      <c r="J444" s="137" t="s">
        <v>229</v>
      </c>
      <c r="K444" s="137" t="s">
        <v>3</v>
      </c>
      <c r="L444" s="138">
        <v>8531103000</v>
      </c>
      <c r="M444" s="230" t="s">
        <v>626</v>
      </c>
      <c r="N444" s="138">
        <v>10</v>
      </c>
      <c r="O444" s="138" t="s">
        <v>2310</v>
      </c>
      <c r="P444" s="158"/>
      <c r="Q444" s="137"/>
      <c r="R444" s="209"/>
      <c r="S444" s="160">
        <v>8717332925216</v>
      </c>
    </row>
    <row r="445" spans="1:19" s="471" customFormat="1" x14ac:dyDescent="0.2">
      <c r="A445" s="468"/>
      <c r="B445" s="132" t="s">
        <v>2327</v>
      </c>
      <c r="C445" s="133" t="s">
        <v>2328</v>
      </c>
      <c r="D445" s="218" t="s">
        <v>2329</v>
      </c>
      <c r="E445" s="231" t="s">
        <v>2330</v>
      </c>
      <c r="F445" s="427" t="s">
        <v>682</v>
      </c>
      <c r="G445" s="308">
        <v>109.37</v>
      </c>
      <c r="H445" s="308">
        <f t="shared" si="6"/>
        <v>514</v>
      </c>
      <c r="I445" s="227" t="s">
        <v>2828</v>
      </c>
      <c r="J445" s="137" t="s">
        <v>229</v>
      </c>
      <c r="K445" s="137" t="s">
        <v>3</v>
      </c>
      <c r="L445" s="138">
        <v>8531103000</v>
      </c>
      <c r="M445" s="230" t="s">
        <v>626</v>
      </c>
      <c r="N445" s="138">
        <v>13</v>
      </c>
      <c r="O445" s="138" t="s">
        <v>2310</v>
      </c>
      <c r="P445" s="158"/>
      <c r="Q445" s="137"/>
      <c r="R445" s="209"/>
      <c r="S445" s="160">
        <v>8717332925223</v>
      </c>
    </row>
    <row r="446" spans="1:19" s="471" customFormat="1" x14ac:dyDescent="0.2">
      <c r="A446" s="468"/>
      <c r="B446" s="132" t="s">
        <v>2331</v>
      </c>
      <c r="C446" s="133" t="s">
        <v>2332</v>
      </c>
      <c r="D446" s="218" t="s">
        <v>2333</v>
      </c>
      <c r="E446" s="231" t="s">
        <v>2334</v>
      </c>
      <c r="F446" s="427" t="s">
        <v>682</v>
      </c>
      <c r="G446" s="308">
        <v>109.37</v>
      </c>
      <c r="H446" s="308">
        <f t="shared" si="6"/>
        <v>514</v>
      </c>
      <c r="I446" s="227" t="s">
        <v>2828</v>
      </c>
      <c r="J446" s="137" t="s">
        <v>229</v>
      </c>
      <c r="K446" s="137" t="s">
        <v>3</v>
      </c>
      <c r="L446" s="138">
        <v>8531103000</v>
      </c>
      <c r="M446" s="230" t="s">
        <v>626</v>
      </c>
      <c r="N446" s="138">
        <v>20</v>
      </c>
      <c r="O446" s="138" t="s">
        <v>2301</v>
      </c>
      <c r="P446" s="158"/>
      <c r="Q446" s="137"/>
      <c r="R446" s="209"/>
      <c r="S446" s="160">
        <v>8717332925230</v>
      </c>
    </row>
    <row r="447" spans="1:19" s="471" customFormat="1" x14ac:dyDescent="0.2">
      <c r="A447" s="468"/>
      <c r="B447" s="132" t="s">
        <v>2335</v>
      </c>
      <c r="C447" s="133" t="s">
        <v>378</v>
      </c>
      <c r="D447" s="218" t="s">
        <v>377</v>
      </c>
      <c r="E447" s="231" t="s">
        <v>2336</v>
      </c>
      <c r="F447" s="427" t="s">
        <v>682</v>
      </c>
      <c r="G447" s="308">
        <v>109.37</v>
      </c>
      <c r="H447" s="308">
        <f t="shared" si="6"/>
        <v>514</v>
      </c>
      <c r="I447" s="227" t="s">
        <v>2828</v>
      </c>
      <c r="J447" s="137" t="s">
        <v>229</v>
      </c>
      <c r="K447" s="137" t="s">
        <v>3</v>
      </c>
      <c r="L447" s="138">
        <v>8531103000</v>
      </c>
      <c r="M447" s="230" t="s">
        <v>626</v>
      </c>
      <c r="N447" s="138">
        <v>20</v>
      </c>
      <c r="O447" s="138" t="s">
        <v>2301</v>
      </c>
      <c r="P447" s="158"/>
      <c r="Q447" s="137"/>
      <c r="R447" s="209"/>
      <c r="S447" s="160">
        <v>8717332925247</v>
      </c>
    </row>
    <row r="448" spans="1:19" s="471" customFormat="1" x14ac:dyDescent="0.2">
      <c r="A448" s="468"/>
      <c r="B448" s="132" t="s">
        <v>2337</v>
      </c>
      <c r="C448" s="133" t="s">
        <v>2338</v>
      </c>
      <c r="D448" s="218" t="s">
        <v>2339</v>
      </c>
      <c r="E448" s="231" t="s">
        <v>2340</v>
      </c>
      <c r="F448" s="427" t="s">
        <v>682</v>
      </c>
      <c r="G448" s="308">
        <v>109.37</v>
      </c>
      <c r="H448" s="308">
        <f t="shared" si="6"/>
        <v>514</v>
      </c>
      <c r="I448" s="227" t="s">
        <v>2828</v>
      </c>
      <c r="J448" s="137" t="s">
        <v>229</v>
      </c>
      <c r="K448" s="137" t="s">
        <v>3</v>
      </c>
      <c r="L448" s="138">
        <v>8531103000</v>
      </c>
      <c r="M448" s="230" t="s">
        <v>626</v>
      </c>
      <c r="N448" s="138">
        <v>12</v>
      </c>
      <c r="O448" s="138" t="s">
        <v>2301</v>
      </c>
      <c r="P448" s="158"/>
      <c r="Q448" s="137"/>
      <c r="R448" s="209"/>
      <c r="S448" s="160">
        <v>8717332925254</v>
      </c>
    </row>
    <row r="449" spans="1:19" s="471" customFormat="1" x14ac:dyDescent="0.2">
      <c r="A449" s="468"/>
      <c r="B449" s="132" t="s">
        <v>2341</v>
      </c>
      <c r="C449" s="133" t="s">
        <v>381</v>
      </c>
      <c r="D449" s="218" t="s">
        <v>380</v>
      </c>
      <c r="E449" s="231" t="s">
        <v>2342</v>
      </c>
      <c r="F449" s="427" t="s">
        <v>682</v>
      </c>
      <c r="G449" s="308">
        <v>109.37</v>
      </c>
      <c r="H449" s="308">
        <f t="shared" si="6"/>
        <v>514</v>
      </c>
      <c r="I449" s="227" t="s">
        <v>2828</v>
      </c>
      <c r="J449" s="137" t="s">
        <v>229</v>
      </c>
      <c r="K449" s="137" t="s">
        <v>3</v>
      </c>
      <c r="L449" s="138">
        <v>8531103000</v>
      </c>
      <c r="M449" s="230" t="s">
        <v>626</v>
      </c>
      <c r="N449" s="138">
        <v>61</v>
      </c>
      <c r="O449" s="138" t="s">
        <v>2310</v>
      </c>
      <c r="P449" s="158"/>
      <c r="Q449" s="137"/>
      <c r="R449" s="209"/>
      <c r="S449" s="160">
        <v>8717332925261</v>
      </c>
    </row>
    <row r="450" spans="1:19" s="471" customFormat="1" x14ac:dyDescent="0.2">
      <c r="A450" s="468"/>
      <c r="B450" s="132" t="s">
        <v>2343</v>
      </c>
      <c r="C450" s="133" t="s">
        <v>2344</v>
      </c>
      <c r="D450" s="134" t="s">
        <v>2345</v>
      </c>
      <c r="E450" s="135" t="s">
        <v>2346</v>
      </c>
      <c r="F450" s="427" t="s">
        <v>682</v>
      </c>
      <c r="G450" s="308">
        <v>242.22</v>
      </c>
      <c r="H450" s="308">
        <f t="shared" si="6"/>
        <v>1139</v>
      </c>
      <c r="I450" s="227" t="s">
        <v>2828</v>
      </c>
      <c r="J450" s="137" t="s">
        <v>229</v>
      </c>
      <c r="K450" s="137" t="s">
        <v>3</v>
      </c>
      <c r="L450" s="138">
        <v>85318070</v>
      </c>
      <c r="M450" s="137" t="s">
        <v>666</v>
      </c>
      <c r="N450" s="138">
        <v>1</v>
      </c>
      <c r="O450" s="138" t="s">
        <v>2347</v>
      </c>
      <c r="P450" s="158"/>
      <c r="Q450" s="137"/>
      <c r="R450" s="209"/>
      <c r="S450" s="160">
        <v>8717332402854</v>
      </c>
    </row>
    <row r="451" spans="1:19" s="471" customFormat="1" x14ac:dyDescent="0.2">
      <c r="A451" s="468"/>
      <c r="B451" s="132" t="s">
        <v>2348</v>
      </c>
      <c r="C451" s="133" t="s">
        <v>2349</v>
      </c>
      <c r="D451" s="134" t="s">
        <v>2350</v>
      </c>
      <c r="E451" s="135" t="s">
        <v>2351</v>
      </c>
      <c r="F451" s="427" t="s">
        <v>682</v>
      </c>
      <c r="G451" s="308">
        <v>242.22</v>
      </c>
      <c r="H451" s="308">
        <f t="shared" si="6"/>
        <v>1139</v>
      </c>
      <c r="I451" s="227" t="s">
        <v>2828</v>
      </c>
      <c r="J451" s="137" t="s">
        <v>229</v>
      </c>
      <c r="K451" s="137" t="s">
        <v>3</v>
      </c>
      <c r="L451" s="138">
        <v>85318070</v>
      </c>
      <c r="M451" s="137" t="s">
        <v>666</v>
      </c>
      <c r="N451" s="138">
        <v>1</v>
      </c>
      <c r="O451" s="138" t="s">
        <v>2352</v>
      </c>
      <c r="P451" s="158"/>
      <c r="Q451" s="137"/>
      <c r="R451" s="209"/>
      <c r="S451" s="160">
        <v>8717332402861</v>
      </c>
    </row>
    <row r="452" spans="1:19" s="471" customFormat="1" x14ac:dyDescent="0.2">
      <c r="A452" s="468"/>
      <c r="B452" s="132" t="s">
        <v>2353</v>
      </c>
      <c r="C452" s="133" t="s">
        <v>372</v>
      </c>
      <c r="D452" s="134" t="s">
        <v>371</v>
      </c>
      <c r="E452" s="135" t="s">
        <v>2354</v>
      </c>
      <c r="F452" s="427" t="s">
        <v>682</v>
      </c>
      <c r="G452" s="308">
        <v>77.69</v>
      </c>
      <c r="H452" s="308">
        <f t="shared" si="6"/>
        <v>365</v>
      </c>
      <c r="I452" s="227" t="s">
        <v>2828</v>
      </c>
      <c r="J452" s="137" t="s">
        <v>229</v>
      </c>
      <c r="K452" s="137" t="s">
        <v>3</v>
      </c>
      <c r="L452" s="138">
        <v>8531103000</v>
      </c>
      <c r="M452" s="230" t="s">
        <v>626</v>
      </c>
      <c r="N452" s="138">
        <v>47</v>
      </c>
      <c r="O452" s="138" t="s">
        <v>1436</v>
      </c>
      <c r="P452" s="298"/>
      <c r="Q452" s="137"/>
      <c r="R452" s="209"/>
      <c r="S452" s="160">
        <v>8717332494521</v>
      </c>
    </row>
    <row r="453" spans="1:19" s="471" customFormat="1" x14ac:dyDescent="0.2">
      <c r="A453" s="468"/>
      <c r="B453" s="132" t="s">
        <v>2355</v>
      </c>
      <c r="C453" s="133" t="s">
        <v>2356</v>
      </c>
      <c r="D453" s="134" t="s">
        <v>2357</v>
      </c>
      <c r="E453" s="135" t="s">
        <v>2358</v>
      </c>
      <c r="F453" s="427" t="s">
        <v>682</v>
      </c>
      <c r="G453" s="308">
        <v>77.69</v>
      </c>
      <c r="H453" s="308">
        <f t="shared" si="6"/>
        <v>365</v>
      </c>
      <c r="I453" s="227" t="s">
        <v>2828</v>
      </c>
      <c r="J453" s="137" t="s">
        <v>229</v>
      </c>
      <c r="K453" s="137" t="s">
        <v>3</v>
      </c>
      <c r="L453" s="138">
        <v>8531103000</v>
      </c>
      <c r="M453" s="230" t="s">
        <v>626</v>
      </c>
      <c r="N453" s="138">
        <v>10</v>
      </c>
      <c r="O453" s="138" t="s">
        <v>2359</v>
      </c>
      <c r="P453" s="298"/>
      <c r="Q453" s="137"/>
      <c r="R453" s="209"/>
      <c r="S453" s="160">
        <v>8717332494538</v>
      </c>
    </row>
    <row r="454" spans="1:19" s="471" customFormat="1" x14ac:dyDescent="0.2">
      <c r="A454" s="468"/>
      <c r="B454" s="132" t="s">
        <v>2360</v>
      </c>
      <c r="C454" s="133" t="s">
        <v>375</v>
      </c>
      <c r="D454" s="134" t="s">
        <v>374</v>
      </c>
      <c r="E454" s="135" t="s">
        <v>2361</v>
      </c>
      <c r="F454" s="427" t="s">
        <v>682</v>
      </c>
      <c r="G454" s="308">
        <v>77.69</v>
      </c>
      <c r="H454" s="308">
        <f t="shared" ref="H454:H508" si="7">ROUND(ROUND(G454*4.704,2),0)</f>
        <v>365</v>
      </c>
      <c r="I454" s="227" t="s">
        <v>2828</v>
      </c>
      <c r="J454" s="137" t="s">
        <v>229</v>
      </c>
      <c r="K454" s="137" t="s">
        <v>3</v>
      </c>
      <c r="L454" s="138">
        <v>8531103000</v>
      </c>
      <c r="M454" s="230" t="s">
        <v>626</v>
      </c>
      <c r="N454" s="138">
        <v>4</v>
      </c>
      <c r="O454" s="138" t="s">
        <v>2362</v>
      </c>
      <c r="P454" s="158"/>
      <c r="Q454" s="137"/>
      <c r="R454" s="209"/>
      <c r="S454" s="160">
        <v>8717332494545</v>
      </c>
    </row>
    <row r="455" spans="1:19" s="471" customFormat="1" x14ac:dyDescent="0.2">
      <c r="A455" s="468"/>
      <c r="B455" s="132" t="s">
        <v>2363</v>
      </c>
      <c r="C455" s="133" t="s">
        <v>2364</v>
      </c>
      <c r="D455" s="134" t="s">
        <v>2365</v>
      </c>
      <c r="E455" s="135" t="s">
        <v>2366</v>
      </c>
      <c r="F455" s="427" t="s">
        <v>682</v>
      </c>
      <c r="G455" s="308">
        <v>77.69</v>
      </c>
      <c r="H455" s="308">
        <f t="shared" si="7"/>
        <v>365</v>
      </c>
      <c r="I455" s="227" t="s">
        <v>2828</v>
      </c>
      <c r="J455" s="137" t="s">
        <v>229</v>
      </c>
      <c r="K455" s="137" t="s">
        <v>3</v>
      </c>
      <c r="L455" s="138">
        <v>8531103000</v>
      </c>
      <c r="M455" s="230" t="s">
        <v>626</v>
      </c>
      <c r="N455" s="138">
        <v>2</v>
      </c>
      <c r="O455" s="138" t="s">
        <v>2362</v>
      </c>
      <c r="P455" s="158"/>
      <c r="Q455" s="137"/>
      <c r="R455" s="209"/>
      <c r="S455" s="160">
        <v>8717332494552</v>
      </c>
    </row>
    <row r="456" spans="1:19" s="471" customFormat="1" x14ac:dyDescent="0.2">
      <c r="A456" s="468"/>
      <c r="B456" s="132" t="s">
        <v>2367</v>
      </c>
      <c r="C456" s="133" t="s">
        <v>385</v>
      </c>
      <c r="D456" s="134" t="s">
        <v>384</v>
      </c>
      <c r="E456" s="135" t="s">
        <v>2368</v>
      </c>
      <c r="F456" s="427" t="s">
        <v>682</v>
      </c>
      <c r="G456" s="308">
        <v>134.11000000000001</v>
      </c>
      <c r="H456" s="308">
        <f t="shared" si="7"/>
        <v>631</v>
      </c>
      <c r="I456" s="227" t="s">
        <v>2828</v>
      </c>
      <c r="J456" s="137" t="s">
        <v>229</v>
      </c>
      <c r="K456" s="137" t="s">
        <v>3</v>
      </c>
      <c r="L456" s="138">
        <v>8531900000</v>
      </c>
      <c r="M456" s="137" t="s">
        <v>626</v>
      </c>
      <c r="N456" s="138">
        <v>274</v>
      </c>
      <c r="O456" s="138" t="s">
        <v>1384</v>
      </c>
      <c r="P456" s="158"/>
      <c r="Q456" s="137"/>
      <c r="R456" s="209" t="s">
        <v>2369</v>
      </c>
      <c r="S456" s="160">
        <v>8717332282999</v>
      </c>
    </row>
    <row r="457" spans="1:19" s="471" customFormat="1" x14ac:dyDescent="0.2">
      <c r="A457" s="468"/>
      <c r="B457" s="132" t="s">
        <v>2370</v>
      </c>
      <c r="C457" s="132" t="s">
        <v>2371</v>
      </c>
      <c r="D457" s="134" t="s">
        <v>2372</v>
      </c>
      <c r="E457" s="156" t="s">
        <v>2373</v>
      </c>
      <c r="F457" s="427" t="s">
        <v>682</v>
      </c>
      <c r="G457" s="308">
        <v>62.33</v>
      </c>
      <c r="H457" s="308">
        <f t="shared" si="7"/>
        <v>293</v>
      </c>
      <c r="I457" s="227" t="s">
        <v>2828</v>
      </c>
      <c r="J457" s="137" t="s">
        <v>229</v>
      </c>
      <c r="K457" s="230" t="s">
        <v>3</v>
      </c>
      <c r="L457" s="138">
        <v>3926909790</v>
      </c>
      <c r="M457" s="230" t="s">
        <v>666</v>
      </c>
      <c r="N457" s="230">
        <v>1</v>
      </c>
      <c r="O457" s="230" t="s">
        <v>2374</v>
      </c>
      <c r="P457" s="297"/>
      <c r="Q457" s="230"/>
      <c r="R457" s="230"/>
      <c r="S457" s="160">
        <v>8717332457519</v>
      </c>
    </row>
    <row r="458" spans="1:19" s="471" customFormat="1" x14ac:dyDescent="0.2">
      <c r="A458" s="468"/>
      <c r="B458" s="132" t="s">
        <v>2375</v>
      </c>
      <c r="C458" s="133" t="s">
        <v>1093</v>
      </c>
      <c r="D458" s="134" t="s">
        <v>1092</v>
      </c>
      <c r="E458" s="135" t="s">
        <v>2376</v>
      </c>
      <c r="F458" s="427" t="s">
        <v>682</v>
      </c>
      <c r="G458" s="308">
        <v>519.16999999999996</v>
      </c>
      <c r="H458" s="308">
        <f t="shared" si="7"/>
        <v>2442</v>
      </c>
      <c r="I458" s="227" t="s">
        <v>2828</v>
      </c>
      <c r="J458" s="137" t="s">
        <v>229</v>
      </c>
      <c r="K458" s="137" t="s">
        <v>3</v>
      </c>
      <c r="L458" s="138">
        <v>85318070</v>
      </c>
      <c r="M458" s="230" t="s">
        <v>666</v>
      </c>
      <c r="N458" s="138">
        <v>0</v>
      </c>
      <c r="O458" s="138" t="s">
        <v>2377</v>
      </c>
      <c r="P458" s="298"/>
      <c r="Q458" s="137"/>
      <c r="R458" s="209"/>
      <c r="S458" s="160">
        <v>4060039128256</v>
      </c>
    </row>
    <row r="459" spans="1:19" s="471" customFormat="1" x14ac:dyDescent="0.2">
      <c r="A459" s="468"/>
      <c r="B459" s="132" t="s">
        <v>2378</v>
      </c>
      <c r="C459" s="133" t="s">
        <v>2379</v>
      </c>
      <c r="D459" s="134" t="s">
        <v>2380</v>
      </c>
      <c r="E459" s="135" t="s">
        <v>2381</v>
      </c>
      <c r="F459" s="427" t="s">
        <v>682</v>
      </c>
      <c r="G459" s="308">
        <v>519.16999999999996</v>
      </c>
      <c r="H459" s="308">
        <f t="shared" si="7"/>
        <v>2442</v>
      </c>
      <c r="I459" s="227" t="s">
        <v>2828</v>
      </c>
      <c r="J459" s="137" t="s">
        <v>229</v>
      </c>
      <c r="K459" s="137" t="s">
        <v>3</v>
      </c>
      <c r="L459" s="138">
        <v>85318070</v>
      </c>
      <c r="M459" s="230" t="s">
        <v>666</v>
      </c>
      <c r="N459" s="138">
        <v>3</v>
      </c>
      <c r="O459" s="138" t="s">
        <v>2377</v>
      </c>
      <c r="P459" s="298"/>
      <c r="Q459" s="137"/>
      <c r="R459" s="209"/>
      <c r="S459" s="160">
        <v>4060039128263</v>
      </c>
    </row>
    <row r="460" spans="1:19" s="471" customFormat="1" x14ac:dyDescent="0.2">
      <c r="A460" s="468"/>
      <c r="B460" s="147" t="s">
        <v>2845</v>
      </c>
      <c r="C460" s="148"/>
      <c r="D460" s="149"/>
      <c r="E460" s="148"/>
      <c r="F460" s="150"/>
      <c r="G460" s="473"/>
      <c r="H460" s="473"/>
      <c r="I460" s="205" t="s">
        <v>1160</v>
      </c>
      <c r="J460" s="151"/>
      <c r="K460" s="151"/>
      <c r="L460" s="151"/>
      <c r="M460" s="151"/>
      <c r="N460" s="151" t="s">
        <v>1160</v>
      </c>
      <c r="O460" s="151" t="s">
        <v>1160</v>
      </c>
      <c r="P460" s="257"/>
      <c r="Q460" s="153"/>
      <c r="R460" s="154"/>
      <c r="S460" s="280"/>
    </row>
    <row r="461" spans="1:19" s="471" customFormat="1" x14ac:dyDescent="0.2">
      <c r="A461" s="468"/>
      <c r="B461" s="132" t="s">
        <v>2383</v>
      </c>
      <c r="C461" s="133" t="s">
        <v>2384</v>
      </c>
      <c r="D461" s="134" t="s">
        <v>2385</v>
      </c>
      <c r="E461" s="135" t="s">
        <v>2386</v>
      </c>
      <c r="F461" s="427" t="s">
        <v>682</v>
      </c>
      <c r="G461" s="308">
        <v>159.1</v>
      </c>
      <c r="H461" s="308">
        <f t="shared" si="7"/>
        <v>748</v>
      </c>
      <c r="I461" s="227" t="s">
        <v>2828</v>
      </c>
      <c r="J461" s="137" t="s">
        <v>229</v>
      </c>
      <c r="K461" s="137" t="s">
        <v>3</v>
      </c>
      <c r="L461" s="138">
        <v>8531103000</v>
      </c>
      <c r="M461" s="230" t="s">
        <v>626</v>
      </c>
      <c r="N461" s="138">
        <v>24</v>
      </c>
      <c r="O461" s="138" t="s">
        <v>2387</v>
      </c>
      <c r="P461" s="298"/>
      <c r="Q461" s="137"/>
      <c r="R461" s="209"/>
      <c r="S461" s="160">
        <v>8717332925278</v>
      </c>
    </row>
    <row r="462" spans="1:19" s="471" customFormat="1" x14ac:dyDescent="0.2">
      <c r="A462" s="468"/>
      <c r="B462" s="132" t="s">
        <v>2388</v>
      </c>
      <c r="C462" s="133" t="s">
        <v>2389</v>
      </c>
      <c r="D462" s="134" t="s">
        <v>2390</v>
      </c>
      <c r="E462" s="135" t="s">
        <v>2391</v>
      </c>
      <c r="F462" s="427" t="s">
        <v>682</v>
      </c>
      <c r="G462" s="308">
        <v>159.1</v>
      </c>
      <c r="H462" s="308">
        <f t="shared" si="7"/>
        <v>748</v>
      </c>
      <c r="I462" s="227" t="s">
        <v>2828</v>
      </c>
      <c r="J462" s="137" t="s">
        <v>229</v>
      </c>
      <c r="K462" s="137" t="s">
        <v>3</v>
      </c>
      <c r="L462" s="138">
        <v>8531103000</v>
      </c>
      <c r="M462" s="230" t="s">
        <v>626</v>
      </c>
      <c r="N462" s="138">
        <v>25</v>
      </c>
      <c r="O462" s="138" t="s">
        <v>2387</v>
      </c>
      <c r="P462" s="298"/>
      <c r="Q462" s="137"/>
      <c r="R462" s="209"/>
      <c r="S462" s="160">
        <v>8717332925285</v>
      </c>
    </row>
    <row r="463" spans="1:19" s="471" customFormat="1" x14ac:dyDescent="0.2">
      <c r="A463" s="468"/>
      <c r="B463" s="132" t="s">
        <v>2392</v>
      </c>
      <c r="C463" s="133" t="s">
        <v>2393</v>
      </c>
      <c r="D463" s="134" t="s">
        <v>2394</v>
      </c>
      <c r="E463" s="135" t="s">
        <v>2395</v>
      </c>
      <c r="F463" s="427" t="s">
        <v>682</v>
      </c>
      <c r="G463" s="308">
        <v>159.1</v>
      </c>
      <c r="H463" s="308">
        <f t="shared" si="7"/>
        <v>748</v>
      </c>
      <c r="I463" s="227" t="s">
        <v>2828</v>
      </c>
      <c r="J463" s="137" t="s">
        <v>229</v>
      </c>
      <c r="K463" s="137" t="s">
        <v>3</v>
      </c>
      <c r="L463" s="138">
        <v>8531103000</v>
      </c>
      <c r="M463" s="230" t="s">
        <v>626</v>
      </c>
      <c r="N463" s="138">
        <v>39</v>
      </c>
      <c r="O463" s="138" t="s">
        <v>2387</v>
      </c>
      <c r="P463" s="298"/>
      <c r="Q463" s="137"/>
      <c r="R463" s="209"/>
      <c r="S463" s="160">
        <v>8717332925292</v>
      </c>
    </row>
    <row r="464" spans="1:19" s="471" customFormat="1" ht="13.5" thickBot="1" x14ac:dyDescent="0.25">
      <c r="A464" s="468"/>
      <c r="B464" s="132" t="s">
        <v>2396</v>
      </c>
      <c r="C464" s="133" t="s">
        <v>336</v>
      </c>
      <c r="D464" s="134" t="s">
        <v>335</v>
      </c>
      <c r="E464" s="135" t="s">
        <v>2397</v>
      </c>
      <c r="F464" s="427" t="s">
        <v>682</v>
      </c>
      <c r="G464" s="308">
        <v>159.1</v>
      </c>
      <c r="H464" s="308">
        <f t="shared" si="7"/>
        <v>748</v>
      </c>
      <c r="I464" s="227" t="s">
        <v>2828</v>
      </c>
      <c r="J464" s="137" t="s">
        <v>229</v>
      </c>
      <c r="K464" s="137" t="s">
        <v>3</v>
      </c>
      <c r="L464" s="138">
        <v>8531103000</v>
      </c>
      <c r="M464" s="230" t="s">
        <v>626</v>
      </c>
      <c r="N464" s="138">
        <v>160</v>
      </c>
      <c r="O464" s="138" t="s">
        <v>2387</v>
      </c>
      <c r="P464" s="298"/>
      <c r="Q464" s="137"/>
      <c r="R464" s="209"/>
      <c r="S464" s="160">
        <v>8717332925308</v>
      </c>
    </row>
    <row r="465" spans="1:19" s="471" customFormat="1" ht="13.5" thickBot="1" x14ac:dyDescent="0.25">
      <c r="A465" s="468"/>
      <c r="B465" s="480" t="s">
        <v>2398</v>
      </c>
      <c r="C465" s="424"/>
      <c r="D465" s="379" t="s">
        <v>1160</v>
      </c>
      <c r="E465" s="379"/>
      <c r="F465" s="380"/>
      <c r="G465" s="380"/>
      <c r="H465" s="380"/>
      <c r="I465" s="481" t="s">
        <v>1160</v>
      </c>
      <c r="J465" s="481"/>
      <c r="K465" s="481"/>
      <c r="L465" s="481"/>
      <c r="M465" s="481"/>
      <c r="N465" s="481" t="s">
        <v>1160</v>
      </c>
      <c r="O465" s="481" t="s">
        <v>1160</v>
      </c>
      <c r="P465" s="379"/>
      <c r="Q465" s="382"/>
      <c r="R465" s="382"/>
      <c r="S465" s="482"/>
    </row>
    <row r="466" spans="1:19" s="471" customFormat="1" x14ac:dyDescent="0.2">
      <c r="A466" s="468"/>
      <c r="B466" s="132" t="s">
        <v>2399</v>
      </c>
      <c r="C466" s="133" t="s">
        <v>389</v>
      </c>
      <c r="D466" s="134" t="s">
        <v>388</v>
      </c>
      <c r="E466" s="135" t="s">
        <v>2400</v>
      </c>
      <c r="F466" s="427" t="s">
        <v>682</v>
      </c>
      <c r="G466" s="308">
        <v>1115.24</v>
      </c>
      <c r="H466" s="308">
        <f t="shared" si="7"/>
        <v>5246</v>
      </c>
      <c r="I466" s="227" t="s">
        <v>2828</v>
      </c>
      <c r="J466" s="137" t="s">
        <v>229</v>
      </c>
      <c r="K466" s="137" t="s">
        <v>3</v>
      </c>
      <c r="L466" s="138">
        <v>8205598000</v>
      </c>
      <c r="M466" s="137" t="s">
        <v>667</v>
      </c>
      <c r="N466" s="138">
        <v>0</v>
      </c>
      <c r="O466" s="138" t="s">
        <v>2401</v>
      </c>
      <c r="P466" s="210"/>
      <c r="Q466" s="137" t="s">
        <v>1118</v>
      </c>
      <c r="R466" s="139"/>
      <c r="S466" s="160" t="s">
        <v>2402</v>
      </c>
    </row>
    <row r="467" spans="1:19" s="471" customFormat="1" x14ac:dyDescent="0.2">
      <c r="A467" s="468"/>
      <c r="B467" s="132" t="s">
        <v>2403</v>
      </c>
      <c r="C467" s="133" t="s">
        <v>392</v>
      </c>
      <c r="D467" s="134" t="s">
        <v>391</v>
      </c>
      <c r="E467" s="135" t="s">
        <v>2404</v>
      </c>
      <c r="F467" s="427" t="s">
        <v>682</v>
      </c>
      <c r="G467" s="308">
        <v>494.98</v>
      </c>
      <c r="H467" s="308">
        <f t="shared" si="7"/>
        <v>2328</v>
      </c>
      <c r="I467" s="227" t="s">
        <v>2828</v>
      </c>
      <c r="J467" s="137" t="s">
        <v>1165</v>
      </c>
      <c r="K467" s="137" t="s">
        <v>3</v>
      </c>
      <c r="L467" s="138">
        <v>3926909790</v>
      </c>
      <c r="M467" s="137" t="s">
        <v>667</v>
      </c>
      <c r="N467" s="138">
        <v>2</v>
      </c>
      <c r="O467" s="138" t="s">
        <v>1423</v>
      </c>
      <c r="P467" s="210"/>
      <c r="Q467" s="137" t="s">
        <v>1118</v>
      </c>
      <c r="R467" s="139"/>
      <c r="S467" s="160" t="s">
        <v>2405</v>
      </c>
    </row>
    <row r="468" spans="1:19" s="471" customFormat="1" x14ac:dyDescent="0.2">
      <c r="A468" s="468"/>
      <c r="B468" s="132" t="s">
        <v>2406</v>
      </c>
      <c r="C468" s="133" t="s">
        <v>393</v>
      </c>
      <c r="D468" s="134" t="s">
        <v>787</v>
      </c>
      <c r="E468" s="135" t="s">
        <v>2407</v>
      </c>
      <c r="F468" s="427" t="s">
        <v>682</v>
      </c>
      <c r="G468" s="308">
        <v>1983.6</v>
      </c>
      <c r="H468" s="308">
        <f t="shared" si="7"/>
        <v>9331</v>
      </c>
      <c r="I468" s="227" t="s">
        <v>2828</v>
      </c>
      <c r="J468" s="137" t="s">
        <v>229</v>
      </c>
      <c r="K468" s="137" t="s">
        <v>3</v>
      </c>
      <c r="L468" s="138">
        <v>3926909790</v>
      </c>
      <c r="M468" s="137" t="s">
        <v>667</v>
      </c>
      <c r="N468" s="138">
        <v>1</v>
      </c>
      <c r="O468" s="138" t="s">
        <v>2408</v>
      </c>
      <c r="P468" s="516"/>
      <c r="Q468" s="137" t="s">
        <v>1118</v>
      </c>
      <c r="R468" s="209"/>
      <c r="S468" s="160">
        <v>4060039081209</v>
      </c>
    </row>
    <row r="469" spans="1:19" s="471" customFormat="1" x14ac:dyDescent="0.2">
      <c r="A469" s="468"/>
      <c r="B469" s="132" t="s">
        <v>2409</v>
      </c>
      <c r="C469" s="133" t="s">
        <v>396</v>
      </c>
      <c r="D469" s="134" t="s">
        <v>395</v>
      </c>
      <c r="E469" s="135" t="s">
        <v>2410</v>
      </c>
      <c r="F469" s="427" t="s">
        <v>682</v>
      </c>
      <c r="G469" s="308">
        <v>556.99</v>
      </c>
      <c r="H469" s="308">
        <f t="shared" si="7"/>
        <v>2620</v>
      </c>
      <c r="I469" s="227" t="s">
        <v>2828</v>
      </c>
      <c r="J469" s="137" t="s">
        <v>229</v>
      </c>
      <c r="K469" s="137" t="s">
        <v>3</v>
      </c>
      <c r="L469" s="138">
        <v>3926909790</v>
      </c>
      <c r="M469" s="137" t="s">
        <v>667</v>
      </c>
      <c r="N469" s="138">
        <v>5</v>
      </c>
      <c r="O469" s="138" t="s">
        <v>2411</v>
      </c>
      <c r="P469" s="158"/>
      <c r="Q469" s="137" t="s">
        <v>1118</v>
      </c>
      <c r="R469" s="209"/>
      <c r="S469" s="160">
        <v>8717332003600</v>
      </c>
    </row>
    <row r="470" spans="1:19" s="471" customFormat="1" x14ac:dyDescent="0.2">
      <c r="A470" s="468"/>
      <c r="B470" s="177" t="s">
        <v>2412</v>
      </c>
      <c r="C470" s="133" t="s">
        <v>994</v>
      </c>
      <c r="D470" s="134" t="s">
        <v>774</v>
      </c>
      <c r="E470" s="135" t="s">
        <v>2413</v>
      </c>
      <c r="F470" s="427" t="s">
        <v>682</v>
      </c>
      <c r="G470" s="308">
        <v>76.31</v>
      </c>
      <c r="H470" s="308">
        <f t="shared" si="7"/>
        <v>359</v>
      </c>
      <c r="I470" s="227" t="s">
        <v>2828</v>
      </c>
      <c r="J470" s="137" t="s">
        <v>229</v>
      </c>
      <c r="K470" s="138" t="s">
        <v>3</v>
      </c>
      <c r="L470" s="138">
        <v>4911990000</v>
      </c>
      <c r="M470" s="137" t="s">
        <v>667</v>
      </c>
      <c r="N470" s="138">
        <v>439</v>
      </c>
      <c r="O470" s="138" t="s">
        <v>1428</v>
      </c>
      <c r="P470" s="158" t="s">
        <v>2414</v>
      </c>
      <c r="Q470" s="137" t="s">
        <v>600</v>
      </c>
      <c r="R470" s="209"/>
      <c r="S470" s="160">
        <v>4060039009142</v>
      </c>
    </row>
    <row r="471" spans="1:19" s="471" customFormat="1" ht="16.5" x14ac:dyDescent="0.2">
      <c r="A471" s="468"/>
      <c r="B471" s="132" t="s">
        <v>2415</v>
      </c>
      <c r="C471" s="133" t="s">
        <v>2416</v>
      </c>
      <c r="D471" s="134" t="s">
        <v>398</v>
      </c>
      <c r="E471" s="135" t="s">
        <v>2417</v>
      </c>
      <c r="F471" s="427" t="s">
        <v>682</v>
      </c>
      <c r="G471" s="308">
        <v>81.88</v>
      </c>
      <c r="H471" s="308">
        <f t="shared" si="7"/>
        <v>385</v>
      </c>
      <c r="I471" s="227" t="s">
        <v>2828</v>
      </c>
      <c r="J471" s="137" t="s">
        <v>229</v>
      </c>
      <c r="K471" s="137" t="s">
        <v>3</v>
      </c>
      <c r="L471" s="138">
        <v>3824840000</v>
      </c>
      <c r="M471" s="137" t="s">
        <v>667</v>
      </c>
      <c r="N471" s="138">
        <v>51</v>
      </c>
      <c r="O471" s="138" t="s">
        <v>2099</v>
      </c>
      <c r="P471" s="158"/>
      <c r="Q471" s="137" t="s">
        <v>600</v>
      </c>
      <c r="R471" s="209"/>
      <c r="S471" s="160">
        <v>8717332955183</v>
      </c>
    </row>
    <row r="472" spans="1:19" s="471" customFormat="1" x14ac:dyDescent="0.2">
      <c r="A472" s="468"/>
      <c r="B472" s="132" t="s">
        <v>2418</v>
      </c>
      <c r="C472" s="133" t="s">
        <v>649</v>
      </c>
      <c r="D472" s="134" t="s">
        <v>2739</v>
      </c>
      <c r="E472" s="135" t="s">
        <v>2419</v>
      </c>
      <c r="F472" s="427" t="s">
        <v>682</v>
      </c>
      <c r="G472" s="308">
        <v>370.92</v>
      </c>
      <c r="H472" s="308">
        <f t="shared" si="7"/>
        <v>1745</v>
      </c>
      <c r="I472" s="227" t="s">
        <v>2828</v>
      </c>
      <c r="J472" s="137" t="s">
        <v>229</v>
      </c>
      <c r="K472" s="137" t="s">
        <v>3</v>
      </c>
      <c r="L472" s="138">
        <v>4202929890</v>
      </c>
      <c r="M472" s="137" t="s">
        <v>667</v>
      </c>
      <c r="N472" s="138">
        <v>5</v>
      </c>
      <c r="O472" s="138" t="s">
        <v>2420</v>
      </c>
      <c r="P472" s="158"/>
      <c r="Q472" s="137" t="s">
        <v>600</v>
      </c>
      <c r="R472" s="209"/>
      <c r="S472" s="160">
        <v>8717332020447</v>
      </c>
    </row>
    <row r="473" spans="1:19" s="471" customFormat="1" x14ac:dyDescent="0.2">
      <c r="A473" s="468"/>
      <c r="B473" s="132" t="s">
        <v>2421</v>
      </c>
      <c r="C473" s="133" t="s">
        <v>789</v>
      </c>
      <c r="D473" s="134" t="s">
        <v>790</v>
      </c>
      <c r="E473" s="135" t="s">
        <v>2422</v>
      </c>
      <c r="F473" s="427" t="s">
        <v>682</v>
      </c>
      <c r="G473" s="308">
        <v>403.18</v>
      </c>
      <c r="H473" s="308">
        <f t="shared" si="7"/>
        <v>1897</v>
      </c>
      <c r="I473" s="227" t="s">
        <v>2828</v>
      </c>
      <c r="J473" s="137" t="s">
        <v>229</v>
      </c>
      <c r="K473" s="137" t="s">
        <v>3</v>
      </c>
      <c r="L473" s="138">
        <v>3926909790</v>
      </c>
      <c r="M473" s="137" t="s">
        <v>667</v>
      </c>
      <c r="N473" s="138" t="s">
        <v>1160</v>
      </c>
      <c r="O473" s="138" t="s">
        <v>2155</v>
      </c>
      <c r="P473" s="158"/>
      <c r="Q473" s="137" t="s">
        <v>1118</v>
      </c>
      <c r="R473" s="209"/>
      <c r="S473" s="160">
        <v>4060039081216</v>
      </c>
    </row>
    <row r="474" spans="1:19" s="471" customFormat="1" x14ac:dyDescent="0.2">
      <c r="A474" s="468"/>
      <c r="B474" s="132" t="s">
        <v>2423</v>
      </c>
      <c r="C474" s="133" t="s">
        <v>402</v>
      </c>
      <c r="D474" s="134" t="s">
        <v>401</v>
      </c>
      <c r="E474" s="135" t="s">
        <v>2424</v>
      </c>
      <c r="F474" s="427" t="s">
        <v>682</v>
      </c>
      <c r="G474" s="308">
        <v>743.07</v>
      </c>
      <c r="H474" s="308">
        <f t="shared" si="7"/>
        <v>3495</v>
      </c>
      <c r="I474" s="227" t="s">
        <v>2828</v>
      </c>
      <c r="J474" s="137" t="s">
        <v>229</v>
      </c>
      <c r="K474" s="137" t="s">
        <v>3</v>
      </c>
      <c r="L474" s="138">
        <v>8205598000</v>
      </c>
      <c r="M474" s="137" t="s">
        <v>667</v>
      </c>
      <c r="N474" s="138">
        <v>1</v>
      </c>
      <c r="O474" s="138" t="s">
        <v>2425</v>
      </c>
      <c r="P474" s="158"/>
      <c r="Q474" s="137" t="s">
        <v>1118</v>
      </c>
      <c r="R474" s="209"/>
      <c r="S474" s="160">
        <v>8717332003679</v>
      </c>
    </row>
    <row r="475" spans="1:19" s="471" customFormat="1" ht="16.5" x14ac:dyDescent="0.2">
      <c r="A475" s="468"/>
      <c r="B475" s="132" t="s">
        <v>2426</v>
      </c>
      <c r="C475" s="133" t="s">
        <v>2427</v>
      </c>
      <c r="D475" s="134" t="s">
        <v>404</v>
      </c>
      <c r="E475" s="135" t="s">
        <v>2428</v>
      </c>
      <c r="F475" s="427" t="s">
        <v>682</v>
      </c>
      <c r="G475" s="308">
        <v>1363.34</v>
      </c>
      <c r="H475" s="308">
        <f t="shared" si="7"/>
        <v>6413</v>
      </c>
      <c r="I475" s="227" t="s">
        <v>2828</v>
      </c>
      <c r="J475" s="137" t="s">
        <v>229</v>
      </c>
      <c r="K475" s="137" t="s">
        <v>3</v>
      </c>
      <c r="L475" s="138">
        <v>3926909790</v>
      </c>
      <c r="M475" s="137" t="s">
        <v>667</v>
      </c>
      <c r="N475" s="138">
        <v>4</v>
      </c>
      <c r="O475" s="138" t="s">
        <v>2429</v>
      </c>
      <c r="P475" s="158" t="s">
        <v>2430</v>
      </c>
      <c r="Q475" s="137" t="s">
        <v>1118</v>
      </c>
      <c r="R475" s="209"/>
      <c r="S475" s="160">
        <v>8717332003587</v>
      </c>
    </row>
    <row r="476" spans="1:19" s="471" customFormat="1" x14ac:dyDescent="0.2">
      <c r="A476" s="468"/>
      <c r="B476" s="132" t="s">
        <v>2431</v>
      </c>
      <c r="C476" s="133" t="s">
        <v>654</v>
      </c>
      <c r="D476" s="134" t="s">
        <v>647</v>
      </c>
      <c r="E476" s="135" t="s">
        <v>2432</v>
      </c>
      <c r="F476" s="427" t="s">
        <v>682</v>
      </c>
      <c r="G476" s="308">
        <v>284.08</v>
      </c>
      <c r="H476" s="308">
        <f t="shared" si="7"/>
        <v>1336</v>
      </c>
      <c r="I476" s="227" t="s">
        <v>2828</v>
      </c>
      <c r="J476" s="137" t="s">
        <v>229</v>
      </c>
      <c r="K476" s="137" t="s">
        <v>3</v>
      </c>
      <c r="L476" s="138">
        <v>3926909790</v>
      </c>
      <c r="M476" s="137" t="s">
        <v>667</v>
      </c>
      <c r="N476" s="138">
        <v>10</v>
      </c>
      <c r="O476" s="138" t="s">
        <v>2433</v>
      </c>
      <c r="P476" s="158"/>
      <c r="Q476" s="137" t="s">
        <v>1118</v>
      </c>
      <c r="R476" s="209"/>
      <c r="S476" s="160">
        <v>8717332003594</v>
      </c>
    </row>
    <row r="477" spans="1:19" s="471" customFormat="1" x14ac:dyDescent="0.2">
      <c r="A477" s="468"/>
      <c r="B477" s="132" t="s">
        <v>2434</v>
      </c>
      <c r="C477" s="133" t="s">
        <v>406</v>
      </c>
      <c r="D477" s="134" t="s">
        <v>405</v>
      </c>
      <c r="E477" s="135" t="s">
        <v>2435</v>
      </c>
      <c r="F477" s="427" t="s">
        <v>682</v>
      </c>
      <c r="G477" s="308">
        <v>32.25</v>
      </c>
      <c r="H477" s="308">
        <f t="shared" si="7"/>
        <v>152</v>
      </c>
      <c r="I477" s="227" t="s">
        <v>2828</v>
      </c>
      <c r="J477" s="137" t="s">
        <v>229</v>
      </c>
      <c r="K477" s="137" t="s">
        <v>3</v>
      </c>
      <c r="L477" s="138">
        <v>3926909790</v>
      </c>
      <c r="M477" s="137" t="s">
        <v>667</v>
      </c>
      <c r="N477" s="138">
        <v>3</v>
      </c>
      <c r="O477" s="138" t="s">
        <v>2436</v>
      </c>
      <c r="P477" s="158"/>
      <c r="Q477" s="137" t="s">
        <v>600</v>
      </c>
      <c r="R477" s="209"/>
      <c r="S477" s="160">
        <v>8717332020089</v>
      </c>
    </row>
    <row r="478" spans="1:19" s="471" customFormat="1" ht="13.5" thickBot="1" x14ac:dyDescent="0.25">
      <c r="A478" s="468"/>
      <c r="B478" s="132">
        <v>705000169803</v>
      </c>
      <c r="C478" s="133" t="s">
        <v>785</v>
      </c>
      <c r="D478" s="134" t="s">
        <v>408</v>
      </c>
      <c r="E478" s="135" t="s">
        <v>2437</v>
      </c>
      <c r="F478" s="427" t="s">
        <v>682</v>
      </c>
      <c r="G478" s="308">
        <v>5093.68</v>
      </c>
      <c r="H478" s="308">
        <f t="shared" si="7"/>
        <v>23961</v>
      </c>
      <c r="I478" s="227" t="s">
        <v>2828</v>
      </c>
      <c r="J478" s="137" t="s">
        <v>229</v>
      </c>
      <c r="K478" s="137" t="s">
        <v>229</v>
      </c>
      <c r="L478" s="138">
        <v>90303900</v>
      </c>
      <c r="M478" s="137" t="s">
        <v>666</v>
      </c>
      <c r="N478" s="138">
        <v>4</v>
      </c>
      <c r="O478" s="138" t="s">
        <v>2438</v>
      </c>
      <c r="P478" s="285"/>
      <c r="Q478" s="137"/>
      <c r="R478" s="209"/>
      <c r="S478" s="160">
        <v>8717332774494</v>
      </c>
    </row>
    <row r="479" spans="1:19" s="471" customFormat="1" ht="13.5" thickBot="1" x14ac:dyDescent="0.25">
      <c r="A479" s="468"/>
      <c r="B479" s="480" t="s">
        <v>2439</v>
      </c>
      <c r="C479" s="424"/>
      <c r="D479" s="379"/>
      <c r="E479" s="379"/>
      <c r="F479" s="380"/>
      <c r="G479" s="380"/>
      <c r="H479" s="380"/>
      <c r="I479" s="481" t="s">
        <v>1160</v>
      </c>
      <c r="J479" s="481"/>
      <c r="K479" s="481"/>
      <c r="L479" s="481"/>
      <c r="M479" s="481"/>
      <c r="N479" s="481" t="s">
        <v>1160</v>
      </c>
      <c r="O479" s="481" t="s">
        <v>1160</v>
      </c>
      <c r="P479" s="379"/>
      <c r="Q479" s="382"/>
      <c r="R479" s="382"/>
      <c r="S479" s="482"/>
    </row>
    <row r="480" spans="1:19" s="471" customFormat="1" x14ac:dyDescent="0.2">
      <c r="A480" s="468"/>
      <c r="B480" s="147" t="s">
        <v>2440</v>
      </c>
      <c r="C480" s="148"/>
      <c r="D480" s="149" t="s">
        <v>1160</v>
      </c>
      <c r="E480" s="148"/>
      <c r="F480" s="150"/>
      <c r="G480" s="473"/>
      <c r="H480" s="473"/>
      <c r="I480" s="205" t="s">
        <v>1160</v>
      </c>
      <c r="J480" s="153"/>
      <c r="K480" s="153"/>
      <c r="L480" s="153"/>
      <c r="M480" s="153"/>
      <c r="N480" s="153" t="s">
        <v>1160</v>
      </c>
      <c r="O480" s="153" t="s">
        <v>1160</v>
      </c>
      <c r="P480" s="299"/>
      <c r="Q480" s="153"/>
      <c r="R480" s="154"/>
      <c r="S480" s="280"/>
    </row>
    <row r="481" spans="1:19" s="471" customFormat="1" x14ac:dyDescent="0.2">
      <c r="A481" s="468"/>
      <c r="B481" s="132">
        <v>705000288669</v>
      </c>
      <c r="C481" s="133" t="s">
        <v>2442</v>
      </c>
      <c r="D481" s="158" t="s">
        <v>2443</v>
      </c>
      <c r="E481" s="226" t="s">
        <v>2444</v>
      </c>
      <c r="F481" s="435" t="s">
        <v>682</v>
      </c>
      <c r="G481" s="308">
        <v>563.52</v>
      </c>
      <c r="H481" s="308">
        <f t="shared" si="7"/>
        <v>2651</v>
      </c>
      <c r="I481" s="227" t="s">
        <v>2828</v>
      </c>
      <c r="J481" s="137" t="s">
        <v>229</v>
      </c>
      <c r="K481" s="137" t="s">
        <v>229</v>
      </c>
      <c r="L481" s="224">
        <v>8538909999</v>
      </c>
      <c r="M481" s="209" t="s">
        <v>666</v>
      </c>
      <c r="N481" s="138">
        <v>11</v>
      </c>
      <c r="O481" s="138" t="s">
        <v>2445</v>
      </c>
      <c r="P481" s="288"/>
      <c r="Q481" s="209" t="s">
        <v>600</v>
      </c>
      <c r="R481" s="209"/>
      <c r="S481" s="160">
        <v>8717332925537</v>
      </c>
    </row>
    <row r="482" spans="1:19" s="471" customFormat="1" ht="16.5" x14ac:dyDescent="0.2">
      <c r="A482" s="468"/>
      <c r="B482" s="132">
        <v>705000317733</v>
      </c>
      <c r="C482" s="133" t="s">
        <v>2446</v>
      </c>
      <c r="D482" s="158" t="s">
        <v>2447</v>
      </c>
      <c r="E482" s="135" t="s">
        <v>2448</v>
      </c>
      <c r="F482" s="435" t="s">
        <v>682</v>
      </c>
      <c r="G482" s="308">
        <v>769.13</v>
      </c>
      <c r="H482" s="308">
        <f t="shared" si="7"/>
        <v>3618</v>
      </c>
      <c r="I482" s="227" t="s">
        <v>2828</v>
      </c>
      <c r="J482" s="137" t="s">
        <v>229</v>
      </c>
      <c r="K482" s="137" t="s">
        <v>229</v>
      </c>
      <c r="L482" s="224">
        <v>8538909999</v>
      </c>
      <c r="M482" s="209" t="s">
        <v>666</v>
      </c>
      <c r="N482" s="138">
        <v>0</v>
      </c>
      <c r="O482" s="227">
        <v>0.2</v>
      </c>
      <c r="P482" s="288"/>
      <c r="Q482" s="209" t="s">
        <v>600</v>
      </c>
      <c r="R482" s="209"/>
      <c r="S482" s="160">
        <v>8717332541201</v>
      </c>
    </row>
    <row r="483" spans="1:19" s="471" customFormat="1" x14ac:dyDescent="0.2">
      <c r="A483" s="468"/>
      <c r="B483" s="132" t="s">
        <v>2449</v>
      </c>
      <c r="C483" s="132" t="s">
        <v>2450</v>
      </c>
      <c r="D483" s="134" t="s">
        <v>2449</v>
      </c>
      <c r="E483" s="156" t="s">
        <v>2451</v>
      </c>
      <c r="F483" s="427" t="s">
        <v>682</v>
      </c>
      <c r="G483" s="308">
        <v>1554.25</v>
      </c>
      <c r="H483" s="308">
        <f t="shared" si="7"/>
        <v>7311</v>
      </c>
      <c r="I483" s="227" t="s">
        <v>2828</v>
      </c>
      <c r="J483" s="137" t="s">
        <v>229</v>
      </c>
      <c r="K483" s="171" t="s">
        <v>229</v>
      </c>
      <c r="L483" s="181">
        <v>8531103000</v>
      </c>
      <c r="M483" s="137" t="s">
        <v>666</v>
      </c>
      <c r="N483" s="138">
        <v>3</v>
      </c>
      <c r="O483" s="227">
        <v>3.72</v>
      </c>
      <c r="P483" s="290"/>
      <c r="Q483" s="232" t="s">
        <v>600</v>
      </c>
      <c r="R483" s="209" t="s">
        <v>2441</v>
      </c>
      <c r="S483" s="160">
        <v>8717332925582</v>
      </c>
    </row>
    <row r="484" spans="1:19" s="471" customFormat="1" x14ac:dyDescent="0.2">
      <c r="A484" s="468"/>
      <c r="B484" s="132" t="s">
        <v>2452</v>
      </c>
      <c r="C484" s="132" t="s">
        <v>2453</v>
      </c>
      <c r="D484" s="134" t="s">
        <v>2452</v>
      </c>
      <c r="E484" s="156" t="s">
        <v>2454</v>
      </c>
      <c r="F484" s="427" t="s">
        <v>682</v>
      </c>
      <c r="G484" s="308">
        <v>233.35</v>
      </c>
      <c r="H484" s="308">
        <f t="shared" si="7"/>
        <v>1098</v>
      </c>
      <c r="I484" s="227" t="s">
        <v>2828</v>
      </c>
      <c r="J484" s="137" t="s">
        <v>229</v>
      </c>
      <c r="K484" s="171" t="s">
        <v>229</v>
      </c>
      <c r="L484" s="181">
        <v>8531103000</v>
      </c>
      <c r="M484" s="137" t="s">
        <v>666</v>
      </c>
      <c r="N484" s="138">
        <v>0</v>
      </c>
      <c r="O484" s="227">
        <v>0.14000000000000001</v>
      </c>
      <c r="P484" s="290"/>
      <c r="Q484" s="232" t="s">
        <v>600</v>
      </c>
      <c r="R484" s="209"/>
      <c r="S484" s="160">
        <v>8717332925599</v>
      </c>
    </row>
    <row r="485" spans="1:19" s="471" customFormat="1" x14ac:dyDescent="0.2">
      <c r="A485" s="468"/>
      <c r="B485" s="132" t="s">
        <v>2455</v>
      </c>
      <c r="C485" s="132" t="s">
        <v>2456</v>
      </c>
      <c r="D485" s="134" t="s">
        <v>2455</v>
      </c>
      <c r="E485" s="156" t="s">
        <v>2457</v>
      </c>
      <c r="F485" s="427" t="s">
        <v>682</v>
      </c>
      <c r="G485" s="308">
        <v>2700.26</v>
      </c>
      <c r="H485" s="308">
        <f t="shared" si="7"/>
        <v>12702</v>
      </c>
      <c r="I485" s="227" t="s">
        <v>2828</v>
      </c>
      <c r="J485" s="137" t="s">
        <v>229</v>
      </c>
      <c r="K485" s="171" t="s">
        <v>229</v>
      </c>
      <c r="L485" s="181">
        <v>8531103000</v>
      </c>
      <c r="M485" s="137" t="s">
        <v>666</v>
      </c>
      <c r="N485" s="138">
        <v>0</v>
      </c>
      <c r="O485" s="227">
        <v>17.739999999999998</v>
      </c>
      <c r="P485" s="290"/>
      <c r="Q485" s="232" t="s">
        <v>600</v>
      </c>
      <c r="R485" s="209" t="s">
        <v>2441</v>
      </c>
      <c r="S485" s="160">
        <v>8717332925605</v>
      </c>
    </row>
    <row r="486" spans="1:19" s="471" customFormat="1" x14ac:dyDescent="0.2">
      <c r="A486" s="468"/>
      <c r="B486" s="132" t="s">
        <v>2458</v>
      </c>
      <c r="C486" s="132" t="s">
        <v>2459</v>
      </c>
      <c r="D486" s="134" t="s">
        <v>2458</v>
      </c>
      <c r="E486" s="156" t="s">
        <v>2460</v>
      </c>
      <c r="F486" s="427" t="s">
        <v>682</v>
      </c>
      <c r="G486" s="308">
        <v>2700.26</v>
      </c>
      <c r="H486" s="308">
        <f t="shared" si="7"/>
        <v>12702</v>
      </c>
      <c r="I486" s="227" t="s">
        <v>2828</v>
      </c>
      <c r="J486" s="137" t="s">
        <v>229</v>
      </c>
      <c r="K486" s="171" t="s">
        <v>229</v>
      </c>
      <c r="L486" s="181">
        <v>8531103000</v>
      </c>
      <c r="M486" s="137" t="s">
        <v>666</v>
      </c>
      <c r="N486" s="138">
        <v>0</v>
      </c>
      <c r="O486" s="227">
        <v>24</v>
      </c>
      <c r="P486" s="290"/>
      <c r="Q486" s="232" t="s">
        <v>600</v>
      </c>
      <c r="R486" s="209" t="s">
        <v>2441</v>
      </c>
      <c r="S486" s="160">
        <v>8717332925612</v>
      </c>
    </row>
    <row r="487" spans="1:19" s="471" customFormat="1" x14ac:dyDescent="0.2">
      <c r="A487" s="468"/>
      <c r="B487" s="132" t="s">
        <v>2461</v>
      </c>
      <c r="C487" s="132" t="s">
        <v>2462</v>
      </c>
      <c r="D487" s="134" t="s">
        <v>2461</v>
      </c>
      <c r="E487" s="156" t="s">
        <v>2463</v>
      </c>
      <c r="F487" s="427" t="s">
        <v>682</v>
      </c>
      <c r="G487" s="308">
        <v>1111.19</v>
      </c>
      <c r="H487" s="308">
        <f t="shared" si="7"/>
        <v>5227</v>
      </c>
      <c r="I487" s="227" t="s">
        <v>2828</v>
      </c>
      <c r="J487" s="137" t="s">
        <v>229</v>
      </c>
      <c r="K487" s="171" t="s">
        <v>229</v>
      </c>
      <c r="L487" s="181">
        <v>8531103000</v>
      </c>
      <c r="M487" s="137" t="s">
        <v>666</v>
      </c>
      <c r="N487" s="138">
        <v>0</v>
      </c>
      <c r="O487" s="227">
        <v>2.2000000000000002</v>
      </c>
      <c r="P487" s="290"/>
      <c r="Q487" s="232" t="s">
        <v>600</v>
      </c>
      <c r="R487" s="209" t="s">
        <v>2441</v>
      </c>
      <c r="S487" s="140">
        <v>8717332925735</v>
      </c>
    </row>
    <row r="488" spans="1:19" s="471" customFormat="1" x14ac:dyDescent="0.2">
      <c r="A488" s="468"/>
      <c r="B488" s="147" t="s">
        <v>2464</v>
      </c>
      <c r="C488" s="148"/>
      <c r="D488" s="149"/>
      <c r="E488" s="148"/>
      <c r="F488" s="150"/>
      <c r="G488" s="473"/>
      <c r="H488" s="473"/>
      <c r="I488" s="205" t="s">
        <v>1160</v>
      </c>
      <c r="J488" s="151"/>
      <c r="K488" s="151"/>
      <c r="L488" s="151"/>
      <c r="M488" s="151"/>
      <c r="N488" s="151" t="s">
        <v>1160</v>
      </c>
      <c r="O488" s="151" t="s">
        <v>1160</v>
      </c>
      <c r="P488" s="299"/>
      <c r="Q488" s="153"/>
      <c r="R488" s="154"/>
      <c r="S488" s="280"/>
    </row>
    <row r="489" spans="1:19" s="471" customFormat="1" x14ac:dyDescent="0.2">
      <c r="A489" s="468"/>
      <c r="B489" s="132" t="s">
        <v>1304</v>
      </c>
      <c r="C489" s="133" t="s">
        <v>2465</v>
      </c>
      <c r="D489" s="134" t="s">
        <v>2466</v>
      </c>
      <c r="E489" s="135" t="s">
        <v>2467</v>
      </c>
      <c r="F489" s="427" t="s">
        <v>682</v>
      </c>
      <c r="G489" s="308">
        <v>513.47</v>
      </c>
      <c r="H489" s="308">
        <f t="shared" si="7"/>
        <v>2415</v>
      </c>
      <c r="I489" s="227" t="s">
        <v>2828</v>
      </c>
      <c r="J489" s="137" t="s">
        <v>229</v>
      </c>
      <c r="K489" s="137" t="s">
        <v>229</v>
      </c>
      <c r="L489" s="138">
        <v>8531900000</v>
      </c>
      <c r="M489" s="137" t="s">
        <v>1271</v>
      </c>
      <c r="N489" s="138">
        <v>0</v>
      </c>
      <c r="O489" s="138" t="s">
        <v>2468</v>
      </c>
      <c r="P489" s="285"/>
      <c r="Q489" s="137"/>
      <c r="R489" s="209" t="s">
        <v>2441</v>
      </c>
      <c r="S489" s="140"/>
    </row>
    <row r="490" spans="1:19" s="471" customFormat="1" x14ac:dyDescent="0.2">
      <c r="A490" s="468"/>
      <c r="B490" s="132">
        <v>665000033702</v>
      </c>
      <c r="C490" s="132" t="s">
        <v>2469</v>
      </c>
      <c r="D490" s="134" t="s">
        <v>2470</v>
      </c>
      <c r="E490" s="157" t="s">
        <v>2471</v>
      </c>
      <c r="F490" s="427" t="s">
        <v>682</v>
      </c>
      <c r="G490" s="308">
        <v>2212.13</v>
      </c>
      <c r="H490" s="308">
        <f t="shared" si="7"/>
        <v>10406</v>
      </c>
      <c r="I490" s="227" t="s">
        <v>2828</v>
      </c>
      <c r="J490" s="208" t="s">
        <v>229</v>
      </c>
      <c r="K490" s="208" t="s">
        <v>656</v>
      </c>
      <c r="L490" s="138">
        <v>8303009000</v>
      </c>
      <c r="M490" s="208" t="s">
        <v>666</v>
      </c>
      <c r="N490" s="219">
        <v>0</v>
      </c>
      <c r="O490" s="219" t="s">
        <v>2472</v>
      </c>
      <c r="P490" s="300"/>
      <c r="Q490" s="208"/>
      <c r="R490" s="233" t="s">
        <v>2441</v>
      </c>
      <c r="S490" s="140">
        <v>8717332289899</v>
      </c>
    </row>
    <row r="491" spans="1:19" s="471" customFormat="1" x14ac:dyDescent="0.2">
      <c r="A491" s="468"/>
      <c r="B491" s="132" t="s">
        <v>2473</v>
      </c>
      <c r="C491" s="133" t="s">
        <v>2474</v>
      </c>
      <c r="D491" s="134" t="s">
        <v>2475</v>
      </c>
      <c r="E491" s="135" t="s">
        <v>2476</v>
      </c>
      <c r="F491" s="427" t="s">
        <v>682</v>
      </c>
      <c r="G491" s="308">
        <v>1789.95</v>
      </c>
      <c r="H491" s="308">
        <f t="shared" si="7"/>
        <v>8420</v>
      </c>
      <c r="I491" s="227" t="s">
        <v>2828</v>
      </c>
      <c r="J491" s="137" t="s">
        <v>229</v>
      </c>
      <c r="K491" s="137" t="s">
        <v>656</v>
      </c>
      <c r="L491" s="138">
        <v>8303009000</v>
      </c>
      <c r="M491" s="137" t="s">
        <v>666</v>
      </c>
      <c r="N491" s="138">
        <v>0</v>
      </c>
      <c r="O491" s="138" t="s">
        <v>2477</v>
      </c>
      <c r="P491" s="285"/>
      <c r="Q491" s="137"/>
      <c r="R491" s="209" t="s">
        <v>2441</v>
      </c>
      <c r="S491" s="140">
        <v>8717332289905</v>
      </c>
    </row>
    <row r="492" spans="1:19" s="471" customFormat="1" x14ac:dyDescent="0.2">
      <c r="A492" s="468"/>
      <c r="B492" s="132" t="s">
        <v>1304</v>
      </c>
      <c r="C492" s="133" t="s">
        <v>2478</v>
      </c>
      <c r="D492" s="134" t="s">
        <v>2479</v>
      </c>
      <c r="E492" s="135" t="s">
        <v>2480</v>
      </c>
      <c r="F492" s="427" t="s">
        <v>682</v>
      </c>
      <c r="G492" s="308">
        <v>103</v>
      </c>
      <c r="H492" s="308">
        <f t="shared" si="7"/>
        <v>485</v>
      </c>
      <c r="I492" s="227" t="s">
        <v>2828</v>
      </c>
      <c r="J492" s="137" t="s">
        <v>229</v>
      </c>
      <c r="K492" s="137" t="s">
        <v>3</v>
      </c>
      <c r="L492" s="138">
        <v>7326909890</v>
      </c>
      <c r="M492" s="137" t="s">
        <v>666</v>
      </c>
      <c r="N492" s="138">
        <v>1</v>
      </c>
      <c r="O492" s="138" t="s">
        <v>1679</v>
      </c>
      <c r="P492" s="256"/>
      <c r="Q492" s="137"/>
      <c r="R492" s="209" t="s">
        <v>2441</v>
      </c>
      <c r="S492" s="160" t="s">
        <v>1160</v>
      </c>
    </row>
    <row r="493" spans="1:19" s="471" customFormat="1" x14ac:dyDescent="0.2">
      <c r="A493" s="468"/>
      <c r="B493" s="147" t="s">
        <v>2481</v>
      </c>
      <c r="C493" s="148"/>
      <c r="D493" s="149" t="s">
        <v>1160</v>
      </c>
      <c r="E493" s="148"/>
      <c r="F493" s="150"/>
      <c r="G493" s="473"/>
      <c r="H493" s="473"/>
      <c r="I493" s="205" t="s">
        <v>1160</v>
      </c>
      <c r="J493" s="151"/>
      <c r="K493" s="151"/>
      <c r="L493" s="151"/>
      <c r="M493" s="151"/>
      <c r="N493" s="151" t="s">
        <v>1160</v>
      </c>
      <c r="O493" s="151" t="s">
        <v>1160</v>
      </c>
      <c r="P493" s="257"/>
      <c r="Q493" s="151"/>
      <c r="R493" s="154"/>
      <c r="S493" s="280"/>
    </row>
    <row r="494" spans="1:19" s="471" customFormat="1" x14ac:dyDescent="0.2">
      <c r="A494" s="468"/>
      <c r="B494" s="132" t="s">
        <v>2482</v>
      </c>
      <c r="C494" s="133" t="s">
        <v>2483</v>
      </c>
      <c r="D494" s="134" t="s">
        <v>2484</v>
      </c>
      <c r="E494" s="135" t="s">
        <v>2485</v>
      </c>
      <c r="F494" s="427" t="s">
        <v>682</v>
      </c>
      <c r="G494" s="308">
        <v>563.09</v>
      </c>
      <c r="H494" s="308">
        <f t="shared" si="7"/>
        <v>2649</v>
      </c>
      <c r="I494" s="227" t="s">
        <v>2828</v>
      </c>
      <c r="J494" s="137" t="s">
        <v>229</v>
      </c>
      <c r="K494" s="137" t="s">
        <v>3</v>
      </c>
      <c r="L494" s="138">
        <v>8531900000</v>
      </c>
      <c r="M494" s="137" t="s">
        <v>666</v>
      </c>
      <c r="N494" s="138">
        <v>5</v>
      </c>
      <c r="O494" s="138" t="s">
        <v>2486</v>
      </c>
      <c r="P494" s="158"/>
      <c r="Q494" s="137"/>
      <c r="R494" s="209" t="s">
        <v>2441</v>
      </c>
      <c r="S494" s="141">
        <v>8717332020836</v>
      </c>
    </row>
    <row r="495" spans="1:19" s="471" customFormat="1" x14ac:dyDescent="0.2">
      <c r="A495" s="468"/>
      <c r="B495" s="132" t="s">
        <v>2487</v>
      </c>
      <c r="C495" s="133" t="s">
        <v>2488</v>
      </c>
      <c r="D495" s="134" t="s">
        <v>2489</v>
      </c>
      <c r="E495" s="339" t="s">
        <v>2490</v>
      </c>
      <c r="F495" s="427" t="s">
        <v>682</v>
      </c>
      <c r="G495" s="308">
        <v>66.430000000000007</v>
      </c>
      <c r="H495" s="308">
        <f t="shared" si="7"/>
        <v>312</v>
      </c>
      <c r="I495" s="227" t="s">
        <v>2828</v>
      </c>
      <c r="J495" s="340" t="s">
        <v>229</v>
      </c>
      <c r="K495" s="137" t="s">
        <v>3</v>
      </c>
      <c r="L495" s="138">
        <v>8536501999</v>
      </c>
      <c r="M495" s="340" t="s">
        <v>666</v>
      </c>
      <c r="N495" s="341">
        <v>3</v>
      </c>
      <c r="O495" s="341" t="s">
        <v>1219</v>
      </c>
      <c r="P495" s="342"/>
      <c r="Q495" s="340"/>
      <c r="R495" s="343" t="s">
        <v>2441</v>
      </c>
      <c r="S495" s="344">
        <v>8717332019038</v>
      </c>
    </row>
    <row r="496" spans="1:19" s="471" customFormat="1" ht="16.5" x14ac:dyDescent="0.2">
      <c r="A496" s="468"/>
      <c r="B496" s="132" t="s">
        <v>2491</v>
      </c>
      <c r="C496" s="133" t="s">
        <v>2492</v>
      </c>
      <c r="D496" s="134" t="s">
        <v>2493</v>
      </c>
      <c r="E496" s="339" t="s">
        <v>2494</v>
      </c>
      <c r="F496" s="427" t="s">
        <v>682</v>
      </c>
      <c r="G496" s="308">
        <v>39.86</v>
      </c>
      <c r="H496" s="308">
        <f t="shared" si="7"/>
        <v>188</v>
      </c>
      <c r="I496" s="227" t="s">
        <v>2828</v>
      </c>
      <c r="J496" s="340" t="s">
        <v>229</v>
      </c>
      <c r="K496" s="137" t="s">
        <v>3</v>
      </c>
      <c r="L496" s="138">
        <v>8536501999</v>
      </c>
      <c r="M496" s="340" t="s">
        <v>666</v>
      </c>
      <c r="N496" s="341">
        <v>8</v>
      </c>
      <c r="O496" s="341" t="s">
        <v>2436</v>
      </c>
      <c r="P496" s="342"/>
      <c r="Q496" s="340"/>
      <c r="R496" s="343" t="s">
        <v>2441</v>
      </c>
      <c r="S496" s="344">
        <v>8717332020829</v>
      </c>
    </row>
    <row r="497" spans="1:19" s="471" customFormat="1" x14ac:dyDescent="0.2">
      <c r="A497" s="468"/>
      <c r="B497" s="132" t="s">
        <v>2495</v>
      </c>
      <c r="C497" s="133" t="s">
        <v>2496</v>
      </c>
      <c r="D497" s="134" t="s">
        <v>2497</v>
      </c>
      <c r="E497" s="135" t="s">
        <v>2498</v>
      </c>
      <c r="F497" s="427" t="s">
        <v>682</v>
      </c>
      <c r="G497" s="308">
        <v>81.42</v>
      </c>
      <c r="H497" s="308">
        <f t="shared" si="7"/>
        <v>383</v>
      </c>
      <c r="I497" s="227" t="s">
        <v>2828</v>
      </c>
      <c r="J497" s="137" t="s">
        <v>229</v>
      </c>
      <c r="K497" s="137" t="s">
        <v>3</v>
      </c>
      <c r="L497" s="138">
        <v>8505902999</v>
      </c>
      <c r="M497" s="137" t="s">
        <v>666</v>
      </c>
      <c r="N497" s="138">
        <v>4</v>
      </c>
      <c r="O497" s="138" t="s">
        <v>1140</v>
      </c>
      <c r="P497" s="158"/>
      <c r="Q497" s="137"/>
      <c r="R497" s="209" t="s">
        <v>2441</v>
      </c>
      <c r="S497" s="141">
        <v>8717332002962</v>
      </c>
    </row>
    <row r="498" spans="1:19" s="471" customFormat="1" ht="16.5" x14ac:dyDescent="0.2">
      <c r="A498" s="468"/>
      <c r="B498" s="132" t="s">
        <v>2499</v>
      </c>
      <c r="C498" s="133" t="s">
        <v>2500</v>
      </c>
      <c r="D498" s="134" t="s">
        <v>2501</v>
      </c>
      <c r="E498" s="135" t="s">
        <v>2502</v>
      </c>
      <c r="F498" s="427" t="s">
        <v>682</v>
      </c>
      <c r="G498" s="308">
        <v>253.06</v>
      </c>
      <c r="H498" s="308">
        <f t="shared" si="7"/>
        <v>1190</v>
      </c>
      <c r="I498" s="227" t="s">
        <v>2828</v>
      </c>
      <c r="J498" s="137" t="s">
        <v>229</v>
      </c>
      <c r="K498" s="137" t="s">
        <v>3</v>
      </c>
      <c r="L498" s="138">
        <v>8505902999</v>
      </c>
      <c r="M498" s="137" t="s">
        <v>666</v>
      </c>
      <c r="N498" s="138">
        <v>4</v>
      </c>
      <c r="O498" s="138" t="s">
        <v>1521</v>
      </c>
      <c r="P498" s="158"/>
      <c r="Q498" s="137"/>
      <c r="R498" s="209" t="s">
        <v>2441</v>
      </c>
      <c r="S498" s="141">
        <v>8717332002948</v>
      </c>
    </row>
    <row r="499" spans="1:19" s="471" customFormat="1" ht="16.5" x14ac:dyDescent="0.2">
      <c r="A499" s="468"/>
      <c r="B499" s="132" t="s">
        <v>2503</v>
      </c>
      <c r="C499" s="133" t="s">
        <v>2504</v>
      </c>
      <c r="D499" s="134" t="s">
        <v>2505</v>
      </c>
      <c r="E499" s="135" t="s">
        <v>2506</v>
      </c>
      <c r="F499" s="427" t="s">
        <v>682</v>
      </c>
      <c r="G499" s="308">
        <v>465.93</v>
      </c>
      <c r="H499" s="308">
        <f t="shared" si="7"/>
        <v>2192</v>
      </c>
      <c r="I499" s="227" t="s">
        <v>2828</v>
      </c>
      <c r="J499" s="137" t="s">
        <v>229</v>
      </c>
      <c r="K499" s="137" t="s">
        <v>3</v>
      </c>
      <c r="L499" s="138">
        <v>8505902999</v>
      </c>
      <c r="M499" s="137" t="s">
        <v>666</v>
      </c>
      <c r="N499" s="138">
        <v>1</v>
      </c>
      <c r="O499" s="138" t="s">
        <v>2507</v>
      </c>
      <c r="P499" s="158"/>
      <c r="Q499" s="137"/>
      <c r="R499" s="209" t="s">
        <v>2441</v>
      </c>
      <c r="S499" s="141">
        <v>8717332002979</v>
      </c>
    </row>
    <row r="500" spans="1:19" s="471" customFormat="1" x14ac:dyDescent="0.2">
      <c r="A500" s="468"/>
      <c r="B500" s="132" t="s">
        <v>2508</v>
      </c>
      <c r="C500" s="133" t="s">
        <v>2509</v>
      </c>
      <c r="D500" s="134" t="s">
        <v>2510</v>
      </c>
      <c r="E500" s="135" t="s">
        <v>2511</v>
      </c>
      <c r="F500" s="427" t="s">
        <v>682</v>
      </c>
      <c r="G500" s="308">
        <v>61.44</v>
      </c>
      <c r="H500" s="308">
        <f t="shared" si="7"/>
        <v>289</v>
      </c>
      <c r="I500" s="227" t="s">
        <v>2828</v>
      </c>
      <c r="J500" s="137" t="s">
        <v>229</v>
      </c>
      <c r="K500" s="137" t="s">
        <v>3</v>
      </c>
      <c r="L500" s="138">
        <v>8505909090</v>
      </c>
      <c r="M500" s="137" t="s">
        <v>666</v>
      </c>
      <c r="N500" s="138">
        <v>2</v>
      </c>
      <c r="O500" s="138" t="s">
        <v>2512</v>
      </c>
      <c r="P500" s="158"/>
      <c r="Q500" s="137"/>
      <c r="R500" s="209" t="s">
        <v>2441</v>
      </c>
      <c r="S500" s="141">
        <v>8717332019021</v>
      </c>
    </row>
    <row r="501" spans="1:19" s="471" customFormat="1" ht="17.25" thickBot="1" x14ac:dyDescent="0.25">
      <c r="A501" s="468"/>
      <c r="B501" s="132" t="s">
        <v>2513</v>
      </c>
      <c r="C501" s="133" t="s">
        <v>2514</v>
      </c>
      <c r="D501" s="134" t="s">
        <v>2515</v>
      </c>
      <c r="E501" s="135" t="s">
        <v>2516</v>
      </c>
      <c r="F501" s="427" t="s">
        <v>682</v>
      </c>
      <c r="G501" s="308">
        <v>430.7</v>
      </c>
      <c r="H501" s="308">
        <f t="shared" si="7"/>
        <v>2026</v>
      </c>
      <c r="I501" s="227" t="s">
        <v>2828</v>
      </c>
      <c r="J501" s="137" t="s">
        <v>229</v>
      </c>
      <c r="K501" s="137" t="s">
        <v>3</v>
      </c>
      <c r="L501" s="138">
        <v>8505909090</v>
      </c>
      <c r="M501" s="137" t="s">
        <v>666</v>
      </c>
      <c r="N501" s="138">
        <v>1</v>
      </c>
      <c r="O501" s="138" t="s">
        <v>2517</v>
      </c>
      <c r="P501" s="158"/>
      <c r="Q501" s="137"/>
      <c r="R501" s="209" t="s">
        <v>2441</v>
      </c>
      <c r="S501" s="141">
        <v>8717332002986</v>
      </c>
    </row>
    <row r="502" spans="1:19" s="471" customFormat="1" ht="13.5" thickBot="1" x14ac:dyDescent="0.25">
      <c r="A502" s="468"/>
      <c r="B502" s="480" t="s">
        <v>2873</v>
      </c>
      <c r="C502" s="424"/>
      <c r="D502" s="379"/>
      <c r="E502" s="379"/>
      <c r="F502" s="380"/>
      <c r="G502" s="380"/>
      <c r="H502" s="380"/>
      <c r="I502" s="481"/>
      <c r="J502" s="481"/>
      <c r="K502" s="481"/>
      <c r="L502" s="481"/>
      <c r="M502" s="481"/>
      <c r="N502" s="481"/>
      <c r="O502" s="481"/>
      <c r="P502" s="379"/>
      <c r="Q502" s="382"/>
      <c r="R502" s="382"/>
      <c r="S502" s="482"/>
    </row>
    <row r="503" spans="1:19" s="471" customFormat="1" x14ac:dyDescent="0.2">
      <c r="A503" s="468"/>
      <c r="B503" s="147" t="s">
        <v>2874</v>
      </c>
      <c r="C503" s="148"/>
      <c r="D503" s="149" t="s">
        <v>1160</v>
      </c>
      <c r="E503" s="148"/>
      <c r="F503" s="150"/>
      <c r="G503" s="473"/>
      <c r="H503" s="473"/>
      <c r="I503" s="205" t="s">
        <v>1160</v>
      </c>
      <c r="J503" s="151"/>
      <c r="K503" s="151"/>
      <c r="L503" s="151"/>
      <c r="M503" s="151"/>
      <c r="N503" s="151" t="s">
        <v>1160</v>
      </c>
      <c r="O503" s="151"/>
      <c r="P503" s="257"/>
      <c r="Q503" s="151"/>
      <c r="R503" s="154"/>
      <c r="S503" s="280"/>
    </row>
    <row r="504" spans="1:19" s="232" customFormat="1" ht="11.25" x14ac:dyDescent="0.2">
      <c r="A504" s="468" t="s">
        <v>2817</v>
      </c>
      <c r="B504" s="355"/>
      <c r="C504" s="386"/>
      <c r="D504" s="386" t="s">
        <v>2875</v>
      </c>
      <c r="E504" s="387" t="s">
        <v>2876</v>
      </c>
      <c r="F504" s="429" t="s">
        <v>682</v>
      </c>
      <c r="G504" s="426">
        <v>2.5</v>
      </c>
      <c r="H504" s="308">
        <f t="shared" si="7"/>
        <v>12</v>
      </c>
      <c r="I504" s="517" t="s">
        <v>1166</v>
      </c>
      <c r="J504" s="360" t="s">
        <v>1166</v>
      </c>
      <c r="K504" s="360" t="s">
        <v>1166</v>
      </c>
      <c r="L504" s="360" t="s">
        <v>1166</v>
      </c>
      <c r="M504" s="360" t="s">
        <v>2522</v>
      </c>
      <c r="N504" s="360" t="s">
        <v>1166</v>
      </c>
      <c r="O504" s="360" t="s">
        <v>1167</v>
      </c>
      <c r="P504" s="360"/>
      <c r="Q504" s="518"/>
      <c r="R504" s="519" t="s">
        <v>2877</v>
      </c>
      <c r="S504" s="520"/>
    </row>
    <row r="505" spans="1:19" s="471" customFormat="1" x14ac:dyDescent="0.2">
      <c r="A505" s="468"/>
      <c r="B505" s="147" t="s">
        <v>2518</v>
      </c>
      <c r="C505" s="148" t="s">
        <v>1160</v>
      </c>
      <c r="D505" s="149" t="s">
        <v>1160</v>
      </c>
      <c r="E505" s="148"/>
      <c r="F505" s="150"/>
      <c r="G505" s="473"/>
      <c r="H505" s="473"/>
      <c r="I505" s="205" t="s">
        <v>1160</v>
      </c>
      <c r="J505" s="151"/>
      <c r="K505" s="151"/>
      <c r="L505" s="151"/>
      <c r="M505" s="151"/>
      <c r="N505" s="151" t="s">
        <v>1160</v>
      </c>
      <c r="O505" s="151"/>
      <c r="P505" s="257"/>
      <c r="Q505" s="151"/>
      <c r="R505" s="154"/>
      <c r="S505" s="280"/>
    </row>
    <row r="506" spans="1:19" s="232" customFormat="1" ht="11.25" x14ac:dyDescent="0.2">
      <c r="A506" s="468"/>
      <c r="B506" s="132"/>
      <c r="C506" s="133" t="s">
        <v>2519</v>
      </c>
      <c r="D506" s="134" t="s">
        <v>2520</v>
      </c>
      <c r="E506" s="156" t="s">
        <v>2521</v>
      </c>
      <c r="F506" s="427" t="s">
        <v>2634</v>
      </c>
      <c r="G506" s="308">
        <v>918</v>
      </c>
      <c r="H506" s="308">
        <f t="shared" si="7"/>
        <v>4318</v>
      </c>
      <c r="I506" s="227" t="s">
        <v>1166</v>
      </c>
      <c r="J506" s="137" t="s">
        <v>1166</v>
      </c>
      <c r="K506" s="137" t="s">
        <v>1166</v>
      </c>
      <c r="L506" s="137" t="s">
        <v>1166</v>
      </c>
      <c r="M506" s="137" t="s">
        <v>2522</v>
      </c>
      <c r="N506" s="137" t="s">
        <v>1166</v>
      </c>
      <c r="O506" s="137" t="s">
        <v>1167</v>
      </c>
      <c r="P506" s="290"/>
      <c r="Q506" s="171"/>
      <c r="R506" s="134" t="s">
        <v>2523</v>
      </c>
      <c r="S506" s="140">
        <v>8717332951796</v>
      </c>
    </row>
    <row r="507" spans="1:19" s="232" customFormat="1" ht="11.25" x14ac:dyDescent="0.2">
      <c r="A507" s="468"/>
      <c r="B507" s="132"/>
      <c r="C507" s="133" t="s">
        <v>2524</v>
      </c>
      <c r="D507" s="134" t="s">
        <v>2525</v>
      </c>
      <c r="E507" s="156" t="s">
        <v>2680</v>
      </c>
      <c r="F507" s="427" t="s">
        <v>2634</v>
      </c>
      <c r="G507" s="308">
        <v>612</v>
      </c>
      <c r="H507" s="308">
        <f t="shared" si="7"/>
        <v>2879</v>
      </c>
      <c r="I507" s="227" t="s">
        <v>1166</v>
      </c>
      <c r="J507" s="137" t="s">
        <v>1166</v>
      </c>
      <c r="K507" s="137" t="s">
        <v>1166</v>
      </c>
      <c r="L507" s="137" t="s">
        <v>1166</v>
      </c>
      <c r="M507" s="137" t="s">
        <v>2522</v>
      </c>
      <c r="N507" s="137" t="s">
        <v>1166</v>
      </c>
      <c r="O507" s="137" t="s">
        <v>1167</v>
      </c>
      <c r="P507" s="290"/>
      <c r="Q507" s="171"/>
      <c r="R507" s="134" t="s">
        <v>2526</v>
      </c>
      <c r="S507" s="140">
        <v>4060039025128</v>
      </c>
    </row>
    <row r="508" spans="1:19" s="232" customFormat="1" ht="11.25" x14ac:dyDescent="0.2">
      <c r="A508" s="468"/>
      <c r="B508" s="132"/>
      <c r="C508" s="133" t="s">
        <v>2527</v>
      </c>
      <c r="D508" s="134" t="s">
        <v>2528</v>
      </c>
      <c r="E508" s="156" t="s">
        <v>2681</v>
      </c>
      <c r="F508" s="427" t="s">
        <v>2634</v>
      </c>
      <c r="G508" s="308">
        <v>612</v>
      </c>
      <c r="H508" s="308">
        <f t="shared" si="7"/>
        <v>2879</v>
      </c>
      <c r="I508" s="227" t="s">
        <v>1166</v>
      </c>
      <c r="J508" s="137" t="s">
        <v>1166</v>
      </c>
      <c r="K508" s="137" t="s">
        <v>1166</v>
      </c>
      <c r="L508" s="137" t="s">
        <v>1166</v>
      </c>
      <c r="M508" s="137" t="s">
        <v>2522</v>
      </c>
      <c r="N508" s="137" t="s">
        <v>1166</v>
      </c>
      <c r="O508" s="137" t="s">
        <v>1167</v>
      </c>
      <c r="P508" s="290"/>
      <c r="Q508" s="171"/>
      <c r="R508" s="134" t="s">
        <v>2526</v>
      </c>
      <c r="S508" s="140">
        <v>4060039025135</v>
      </c>
    </row>
    <row r="510" spans="1:19" x14ac:dyDescent="0.2">
      <c r="G510" s="524"/>
      <c r="H510" s="524"/>
      <c r="I510" s="524"/>
    </row>
    <row r="511" spans="1:19" x14ac:dyDescent="0.2">
      <c r="G511" s="105"/>
      <c r="H511" s="105"/>
    </row>
    <row r="512" spans="1:19" x14ac:dyDescent="0.2">
      <c r="G512" s="105"/>
      <c r="H512" s="105"/>
    </row>
    <row r="513" spans="3:8" x14ac:dyDescent="0.2">
      <c r="C513" s="120"/>
      <c r="G513" s="105"/>
      <c r="H513" s="105"/>
    </row>
    <row r="514" spans="3:8" x14ac:dyDescent="0.2">
      <c r="C514" s="143"/>
      <c r="G514" s="105"/>
      <c r="H514" s="105"/>
    </row>
    <row r="515" spans="3:8" x14ac:dyDescent="0.2">
      <c r="C515" s="143"/>
      <c r="G515" s="105"/>
      <c r="H515" s="105"/>
    </row>
    <row r="516" spans="3:8" x14ac:dyDescent="0.2">
      <c r="C516" s="120"/>
      <c r="G516" s="105"/>
      <c r="H516" s="105"/>
    </row>
    <row r="517" spans="3:8" x14ac:dyDescent="0.2">
      <c r="C517" s="133"/>
      <c r="G517" s="105"/>
      <c r="H517" s="105"/>
    </row>
    <row r="518" spans="3:8" x14ac:dyDescent="0.2">
      <c r="C518" s="133"/>
      <c r="G518" s="105"/>
      <c r="H518" s="105"/>
    </row>
    <row r="519" spans="3:8" x14ac:dyDescent="0.2">
      <c r="C519" s="120"/>
      <c r="G519" s="105"/>
      <c r="H519" s="105"/>
    </row>
    <row r="520" spans="3:8" x14ac:dyDescent="0.2">
      <c r="C520" s="120"/>
      <c r="G520" s="105"/>
      <c r="H520" s="105"/>
    </row>
    <row r="521" spans="3:8" x14ac:dyDescent="0.2">
      <c r="C521" s="120"/>
      <c r="G521" s="105"/>
      <c r="H521" s="105"/>
    </row>
    <row r="522" spans="3:8" x14ac:dyDescent="0.2">
      <c r="C522" s="120"/>
    </row>
    <row r="523" spans="3:8" x14ac:dyDescent="0.2">
      <c r="C523" s="120"/>
    </row>
    <row r="524" spans="3:8" x14ac:dyDescent="0.2">
      <c r="C524" s="120"/>
    </row>
    <row r="525" spans="3:8" x14ac:dyDescent="0.2">
      <c r="C525" s="120"/>
    </row>
    <row r="526" spans="3:8" x14ac:dyDescent="0.2">
      <c r="C526" s="120"/>
    </row>
  </sheetData>
  <autoFilter ref="A2:S508" xr:uid="{4013139C-6580-4394-9D57-1E6D71B6AB18}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847EA-6D60-4A5E-95C5-E78B5F91A523}">
  <sheetPr>
    <tabColor theme="5" tint="0.79998168889431442"/>
  </sheetPr>
  <dimension ref="A1:W20"/>
  <sheetViews>
    <sheetView zoomScaleNormal="100" workbookViewId="0">
      <selection activeCell="E4" sqref="E4"/>
    </sheetView>
  </sheetViews>
  <sheetFormatPr defaultColWidth="11.42578125" defaultRowHeight="12.75" x14ac:dyDescent="0.2"/>
  <cols>
    <col min="1" max="1" width="23.7109375" style="105" customWidth="1"/>
    <col min="2" max="2" width="13.140625" style="105" bestFit="1" customWidth="1"/>
    <col min="3" max="3" width="38.28515625" style="105" bestFit="1" customWidth="1"/>
    <col min="4" max="4" width="11.42578125" style="105"/>
    <col min="5" max="6" width="11.5703125" style="105" customWidth="1"/>
    <col min="7" max="7" width="12.7109375" style="105" customWidth="1"/>
    <col min="8" max="12" width="11.42578125" style="105"/>
    <col min="13" max="13" width="22.85546875" style="105" bestFit="1" customWidth="1"/>
    <col min="14" max="14" width="14.7109375" style="105" bestFit="1" customWidth="1"/>
    <col min="15" max="16384" width="11.42578125" style="105"/>
  </cols>
  <sheetData>
    <row r="1" spans="1:23" ht="32.25" customHeight="1" x14ac:dyDescent="0.2">
      <c r="A1" s="234" t="s">
        <v>2529</v>
      </c>
      <c r="E1" s="235"/>
      <c r="F1" s="235"/>
    </row>
    <row r="2" spans="1:23" s="240" customFormat="1" ht="41.45" customHeight="1" x14ac:dyDescent="0.2">
      <c r="A2" s="236" t="s">
        <v>2530</v>
      </c>
      <c r="B2" s="236" t="s">
        <v>2531</v>
      </c>
      <c r="C2" s="236" t="s">
        <v>2532</v>
      </c>
      <c r="D2" s="236" t="s">
        <v>2533</v>
      </c>
      <c r="E2" s="236" t="s">
        <v>2534</v>
      </c>
      <c r="F2" s="236" t="s">
        <v>2535</v>
      </c>
      <c r="G2" s="236" t="s">
        <v>2536</v>
      </c>
      <c r="H2" s="237" t="s">
        <v>2537</v>
      </c>
      <c r="I2" s="237" t="s">
        <v>2538</v>
      </c>
      <c r="J2" s="237" t="s">
        <v>2539</v>
      </c>
      <c r="K2" s="236" t="s">
        <v>2540</v>
      </c>
      <c r="L2" s="236" t="s">
        <v>2541</v>
      </c>
      <c r="M2" s="236" t="s">
        <v>2542</v>
      </c>
      <c r="N2" s="238" t="s">
        <v>2543</v>
      </c>
      <c r="O2" s="239" t="s">
        <v>2544</v>
      </c>
      <c r="P2" s="239" t="s">
        <v>2545</v>
      </c>
      <c r="Q2" s="239" t="s">
        <v>2546</v>
      </c>
      <c r="R2" s="239" t="s">
        <v>2547</v>
      </c>
      <c r="S2" s="239" t="s">
        <v>2548</v>
      </c>
      <c r="T2" s="239" t="s">
        <v>2549</v>
      </c>
      <c r="U2" s="239" t="s">
        <v>2550</v>
      </c>
      <c r="V2" s="239" t="s">
        <v>2551</v>
      </c>
      <c r="W2" s="239" t="s">
        <v>2552</v>
      </c>
    </row>
    <row r="3" spans="1:23" x14ac:dyDescent="0.2">
      <c r="A3" s="105" t="s">
        <v>816</v>
      </c>
      <c r="B3" s="105" t="s">
        <v>826</v>
      </c>
      <c r="C3" s="105" t="s">
        <v>2553</v>
      </c>
      <c r="D3" s="105" t="s">
        <v>2554</v>
      </c>
      <c r="E3" s="247">
        <v>21.46</v>
      </c>
      <c r="F3" s="241">
        <f>ROUND(ROUND(E3*4.8,2),0)</f>
        <v>103</v>
      </c>
      <c r="G3" s="242">
        <v>44927</v>
      </c>
      <c r="H3" s="243" t="s">
        <v>682</v>
      </c>
      <c r="I3" s="243" t="s">
        <v>2555</v>
      </c>
      <c r="J3" s="243"/>
      <c r="L3" s="105" t="s">
        <v>1166</v>
      </c>
      <c r="M3" s="105" t="s">
        <v>2556</v>
      </c>
      <c r="N3" s="105" t="s">
        <v>2557</v>
      </c>
      <c r="O3" s="105">
        <v>1</v>
      </c>
      <c r="P3" s="105">
        <v>1</v>
      </c>
      <c r="Q3" s="105">
        <v>1</v>
      </c>
      <c r="W3" s="105" t="s">
        <v>2558</v>
      </c>
    </row>
    <row r="4" spans="1:23" x14ac:dyDescent="0.2">
      <c r="A4" s="105" t="s">
        <v>817</v>
      </c>
      <c r="B4" s="105" t="s">
        <v>827</v>
      </c>
      <c r="C4" s="105" t="s">
        <v>2559</v>
      </c>
      <c r="D4" s="105" t="s">
        <v>2554</v>
      </c>
      <c r="E4" s="247">
        <v>28.64</v>
      </c>
      <c r="F4" s="241">
        <f t="shared" ref="F4:F20" si="0">ROUND(ROUND(E4*4.8,2),0)</f>
        <v>137</v>
      </c>
      <c r="G4" s="242">
        <v>44928</v>
      </c>
      <c r="H4" s="243" t="s">
        <v>682</v>
      </c>
      <c r="I4" s="243" t="s">
        <v>2555</v>
      </c>
      <c r="J4" s="243"/>
      <c r="L4" s="105" t="s">
        <v>1166</v>
      </c>
      <c r="M4" s="105" t="s">
        <v>2556</v>
      </c>
      <c r="N4" s="105" t="s">
        <v>2557</v>
      </c>
      <c r="O4" s="105">
        <v>1</v>
      </c>
      <c r="P4" s="105">
        <v>1</v>
      </c>
      <c r="Q4" s="105">
        <v>1</v>
      </c>
      <c r="W4" s="105" t="s">
        <v>2558</v>
      </c>
    </row>
    <row r="5" spans="1:23" x14ac:dyDescent="0.2">
      <c r="A5" s="105" t="s">
        <v>2560</v>
      </c>
      <c r="B5" s="105" t="s">
        <v>2561</v>
      </c>
      <c r="C5" s="105" t="s">
        <v>2562</v>
      </c>
      <c r="D5" s="105" t="s">
        <v>2554</v>
      </c>
      <c r="E5" s="247">
        <v>53.7</v>
      </c>
      <c r="F5" s="241">
        <f t="shared" si="0"/>
        <v>258</v>
      </c>
      <c r="G5" s="242">
        <v>44929</v>
      </c>
      <c r="H5" s="243" t="s">
        <v>682</v>
      </c>
      <c r="I5" s="243" t="s">
        <v>2555</v>
      </c>
      <c r="J5" s="243"/>
      <c r="L5" s="105" t="s">
        <v>1166</v>
      </c>
      <c r="M5" s="105" t="s">
        <v>2556</v>
      </c>
      <c r="N5" s="105" t="s">
        <v>2557</v>
      </c>
      <c r="O5" s="105">
        <v>1</v>
      </c>
      <c r="P5" s="105">
        <v>1</v>
      </c>
      <c r="Q5" s="105">
        <v>1</v>
      </c>
      <c r="W5" s="105" t="s">
        <v>2558</v>
      </c>
    </row>
    <row r="6" spans="1:23" x14ac:dyDescent="0.2">
      <c r="A6" s="105" t="s">
        <v>818</v>
      </c>
      <c r="B6" s="105" t="s">
        <v>828</v>
      </c>
      <c r="C6" s="105" t="s">
        <v>2563</v>
      </c>
      <c r="D6" s="105" t="s">
        <v>2554</v>
      </c>
      <c r="E6" s="247">
        <v>3.58</v>
      </c>
      <c r="F6" s="241">
        <f t="shared" si="0"/>
        <v>17</v>
      </c>
      <c r="G6" s="242">
        <v>44930</v>
      </c>
      <c r="H6" s="243" t="s">
        <v>682</v>
      </c>
      <c r="I6" s="243" t="s">
        <v>2555</v>
      </c>
      <c r="J6" s="243"/>
      <c r="L6" s="105" t="s">
        <v>1166</v>
      </c>
      <c r="M6" s="105" t="s">
        <v>2556</v>
      </c>
      <c r="N6" s="105" t="s">
        <v>2557</v>
      </c>
      <c r="O6" s="105">
        <v>1</v>
      </c>
      <c r="P6" s="105">
        <v>1</v>
      </c>
      <c r="Q6" s="105">
        <v>1</v>
      </c>
      <c r="W6" s="105" t="s">
        <v>2558</v>
      </c>
    </row>
    <row r="7" spans="1:23" x14ac:dyDescent="0.2">
      <c r="A7" s="105" t="s">
        <v>819</v>
      </c>
      <c r="B7" s="105" t="s">
        <v>829</v>
      </c>
      <c r="C7" s="105" t="s">
        <v>2564</v>
      </c>
      <c r="D7" s="105" t="s">
        <v>2554</v>
      </c>
      <c r="E7" s="247">
        <v>21.46</v>
      </c>
      <c r="F7" s="241">
        <f t="shared" si="0"/>
        <v>103</v>
      </c>
      <c r="G7" s="242">
        <v>44931</v>
      </c>
      <c r="H7" s="243" t="s">
        <v>682</v>
      </c>
      <c r="I7" s="243" t="s">
        <v>2555</v>
      </c>
      <c r="J7" s="243"/>
      <c r="L7" s="105" t="s">
        <v>1166</v>
      </c>
      <c r="M7" s="105" t="s">
        <v>2556</v>
      </c>
      <c r="N7" s="105" t="s">
        <v>2557</v>
      </c>
      <c r="O7" s="105">
        <v>1</v>
      </c>
      <c r="P7" s="105">
        <v>1</v>
      </c>
      <c r="Q7" s="105">
        <v>1</v>
      </c>
      <c r="W7" s="105" t="s">
        <v>2558</v>
      </c>
    </row>
    <row r="8" spans="1:23" x14ac:dyDescent="0.2">
      <c r="A8" s="105" t="s">
        <v>820</v>
      </c>
      <c r="B8" s="105" t="s">
        <v>830</v>
      </c>
      <c r="C8" s="105" t="s">
        <v>2565</v>
      </c>
      <c r="D8" s="105" t="s">
        <v>2554</v>
      </c>
      <c r="E8" s="247">
        <v>7.15</v>
      </c>
      <c r="F8" s="241">
        <f t="shared" si="0"/>
        <v>34</v>
      </c>
      <c r="G8" s="242">
        <v>44932</v>
      </c>
      <c r="H8" s="243" t="s">
        <v>682</v>
      </c>
      <c r="I8" s="243" t="s">
        <v>2555</v>
      </c>
      <c r="J8" s="243"/>
      <c r="L8" s="105" t="s">
        <v>1166</v>
      </c>
      <c r="M8" s="105" t="s">
        <v>2556</v>
      </c>
      <c r="N8" s="105" t="s">
        <v>2557</v>
      </c>
      <c r="O8" s="105">
        <v>1</v>
      </c>
      <c r="P8" s="105">
        <v>1</v>
      </c>
      <c r="Q8" s="105">
        <v>1</v>
      </c>
      <c r="W8" s="105" t="s">
        <v>2558</v>
      </c>
    </row>
    <row r="9" spans="1:23" x14ac:dyDescent="0.2">
      <c r="A9" s="105" t="s">
        <v>2269</v>
      </c>
      <c r="B9" s="105" t="s">
        <v>2566</v>
      </c>
      <c r="C9" s="105" t="s">
        <v>2567</v>
      </c>
      <c r="D9" s="105" t="s">
        <v>2554</v>
      </c>
      <c r="E9" s="247">
        <v>14.32</v>
      </c>
      <c r="F9" s="241">
        <f t="shared" si="0"/>
        <v>69</v>
      </c>
      <c r="G9" s="242">
        <v>44933</v>
      </c>
      <c r="H9" s="243" t="s">
        <v>682</v>
      </c>
      <c r="I9" s="243" t="s">
        <v>2555</v>
      </c>
      <c r="J9" s="243"/>
      <c r="L9" s="105" t="s">
        <v>1166</v>
      </c>
      <c r="M9" s="105" t="s">
        <v>2556</v>
      </c>
      <c r="N9" s="105" t="s">
        <v>2557</v>
      </c>
      <c r="O9" s="105">
        <v>1</v>
      </c>
      <c r="P9" s="105">
        <v>1</v>
      </c>
      <c r="Q9" s="105">
        <v>1</v>
      </c>
      <c r="W9" s="105" t="s">
        <v>2558</v>
      </c>
    </row>
    <row r="10" spans="1:23" x14ac:dyDescent="0.2">
      <c r="A10" s="105" t="s">
        <v>821</v>
      </c>
      <c r="B10" s="105" t="s">
        <v>831</v>
      </c>
      <c r="C10" s="105" t="s">
        <v>2568</v>
      </c>
      <c r="D10" s="105" t="s">
        <v>2554</v>
      </c>
      <c r="E10" s="247">
        <v>7.15</v>
      </c>
      <c r="F10" s="241">
        <f t="shared" si="0"/>
        <v>34</v>
      </c>
      <c r="G10" s="242">
        <v>44934</v>
      </c>
      <c r="H10" s="243" t="s">
        <v>682</v>
      </c>
      <c r="I10" s="243" t="s">
        <v>2555</v>
      </c>
      <c r="J10" s="243"/>
      <c r="L10" s="105" t="s">
        <v>1166</v>
      </c>
      <c r="M10" s="105" t="s">
        <v>2556</v>
      </c>
      <c r="N10" s="105" t="s">
        <v>2557</v>
      </c>
      <c r="O10" s="105">
        <v>1</v>
      </c>
      <c r="P10" s="105">
        <v>1</v>
      </c>
      <c r="Q10" s="105">
        <v>1</v>
      </c>
      <c r="W10" s="105" t="s">
        <v>2558</v>
      </c>
    </row>
    <row r="11" spans="1:23" x14ac:dyDescent="0.2">
      <c r="A11" s="105" t="s">
        <v>1535</v>
      </c>
      <c r="B11" s="105" t="s">
        <v>2569</v>
      </c>
      <c r="C11" s="105" t="s">
        <v>2570</v>
      </c>
      <c r="D11" s="105" t="s">
        <v>2554</v>
      </c>
      <c r="E11" s="247">
        <v>10.74</v>
      </c>
      <c r="F11" s="241">
        <f t="shared" si="0"/>
        <v>52</v>
      </c>
      <c r="G11" s="242">
        <v>44935</v>
      </c>
      <c r="H11" s="243" t="s">
        <v>682</v>
      </c>
      <c r="I11" s="243" t="s">
        <v>2555</v>
      </c>
      <c r="J11" s="243"/>
      <c r="L11" s="105" t="s">
        <v>1166</v>
      </c>
      <c r="M11" s="105" t="s">
        <v>2556</v>
      </c>
      <c r="N11" s="105" t="s">
        <v>2557</v>
      </c>
      <c r="O11" s="105">
        <v>1</v>
      </c>
      <c r="P11" s="105">
        <v>1</v>
      </c>
      <c r="Q11" s="105">
        <v>1</v>
      </c>
      <c r="W11" s="105" t="s">
        <v>2558</v>
      </c>
    </row>
    <row r="12" spans="1:23" x14ac:dyDescent="0.2">
      <c r="A12" s="105" t="s">
        <v>822</v>
      </c>
      <c r="B12" s="105" t="s">
        <v>832</v>
      </c>
      <c r="C12" s="105" t="s">
        <v>2571</v>
      </c>
      <c r="D12" s="105" t="s">
        <v>2554</v>
      </c>
      <c r="E12" s="247">
        <v>14.32</v>
      </c>
      <c r="F12" s="241">
        <f t="shared" si="0"/>
        <v>69</v>
      </c>
      <c r="G12" s="242">
        <v>44936</v>
      </c>
      <c r="H12" s="243" t="s">
        <v>682</v>
      </c>
      <c r="I12" s="243" t="s">
        <v>2555</v>
      </c>
      <c r="J12" s="243"/>
      <c r="L12" s="105" t="s">
        <v>1166</v>
      </c>
      <c r="M12" s="105" t="s">
        <v>2556</v>
      </c>
      <c r="N12" s="105" t="s">
        <v>2557</v>
      </c>
      <c r="O12" s="105">
        <v>1</v>
      </c>
      <c r="P12" s="105">
        <v>1</v>
      </c>
      <c r="Q12" s="105">
        <v>1</v>
      </c>
      <c r="W12" s="105" t="s">
        <v>2558</v>
      </c>
    </row>
    <row r="13" spans="1:23" x14ac:dyDescent="0.2">
      <c r="A13" s="105" t="s">
        <v>823</v>
      </c>
      <c r="B13" s="105" t="s">
        <v>833</v>
      </c>
      <c r="C13" s="105" t="s">
        <v>2572</v>
      </c>
      <c r="D13" s="105" t="s">
        <v>2554</v>
      </c>
      <c r="E13" s="247">
        <v>3.58</v>
      </c>
      <c r="F13" s="241">
        <f t="shared" si="0"/>
        <v>17</v>
      </c>
      <c r="G13" s="242">
        <v>44937</v>
      </c>
      <c r="H13" s="243" t="s">
        <v>682</v>
      </c>
      <c r="I13" s="243" t="s">
        <v>2555</v>
      </c>
      <c r="J13" s="243"/>
      <c r="L13" s="105" t="s">
        <v>1166</v>
      </c>
      <c r="M13" s="105" t="s">
        <v>2556</v>
      </c>
      <c r="N13" s="105" t="s">
        <v>2557</v>
      </c>
      <c r="O13" s="105">
        <v>1</v>
      </c>
      <c r="P13" s="105">
        <v>1</v>
      </c>
      <c r="Q13" s="105">
        <v>1</v>
      </c>
      <c r="W13" s="105" t="s">
        <v>2558</v>
      </c>
    </row>
    <row r="14" spans="1:23" x14ac:dyDescent="0.2">
      <c r="A14" s="105" t="s">
        <v>824</v>
      </c>
      <c r="B14" s="105" t="s">
        <v>834</v>
      </c>
      <c r="C14" s="105" t="s">
        <v>2573</v>
      </c>
      <c r="D14" s="105" t="s">
        <v>2554</v>
      </c>
      <c r="E14" s="247">
        <v>14.32</v>
      </c>
      <c r="F14" s="241">
        <f t="shared" si="0"/>
        <v>69</v>
      </c>
      <c r="G14" s="242">
        <v>44938</v>
      </c>
      <c r="H14" s="243" t="s">
        <v>682</v>
      </c>
      <c r="I14" s="243" t="s">
        <v>2555</v>
      </c>
      <c r="J14" s="243"/>
      <c r="L14" s="105" t="s">
        <v>1166</v>
      </c>
      <c r="M14" s="105" t="s">
        <v>2556</v>
      </c>
      <c r="N14" s="105" t="s">
        <v>2557</v>
      </c>
      <c r="O14" s="105">
        <v>1</v>
      </c>
      <c r="P14" s="105">
        <v>1</v>
      </c>
      <c r="Q14" s="105">
        <v>1</v>
      </c>
      <c r="W14" s="105" t="s">
        <v>2558</v>
      </c>
    </row>
    <row r="15" spans="1:23" x14ac:dyDescent="0.2">
      <c r="A15" s="105" t="s">
        <v>1683</v>
      </c>
      <c r="B15" s="105" t="s">
        <v>2574</v>
      </c>
      <c r="C15" s="105" t="s">
        <v>2575</v>
      </c>
      <c r="D15" s="105" t="s">
        <v>2554</v>
      </c>
      <c r="E15" s="247">
        <v>57.26</v>
      </c>
      <c r="F15" s="241">
        <f t="shared" si="0"/>
        <v>275</v>
      </c>
      <c r="G15" s="242">
        <v>44939</v>
      </c>
      <c r="H15" s="243" t="s">
        <v>682</v>
      </c>
      <c r="I15" s="243" t="s">
        <v>2555</v>
      </c>
      <c r="J15" s="243"/>
      <c r="L15" s="105" t="s">
        <v>1166</v>
      </c>
      <c r="M15" s="105" t="s">
        <v>2556</v>
      </c>
      <c r="N15" s="105" t="s">
        <v>2557</v>
      </c>
      <c r="O15" s="105">
        <v>1</v>
      </c>
      <c r="P15" s="105">
        <v>1</v>
      </c>
      <c r="Q15" s="105">
        <v>1</v>
      </c>
      <c r="W15" s="105" t="s">
        <v>2558</v>
      </c>
    </row>
    <row r="16" spans="1:23" x14ac:dyDescent="0.2">
      <c r="A16" s="105" t="s">
        <v>2576</v>
      </c>
      <c r="B16" s="105" t="s">
        <v>2577</v>
      </c>
      <c r="C16" s="105" t="s">
        <v>2578</v>
      </c>
      <c r="D16" s="105" t="s">
        <v>2554</v>
      </c>
      <c r="E16" s="247">
        <v>64.42</v>
      </c>
      <c r="F16" s="241">
        <f t="shared" si="0"/>
        <v>309</v>
      </c>
      <c r="G16" s="242">
        <v>44940</v>
      </c>
      <c r="H16" s="243" t="s">
        <v>682</v>
      </c>
      <c r="I16" s="243" t="s">
        <v>2555</v>
      </c>
      <c r="J16" s="243"/>
      <c r="L16" s="105" t="s">
        <v>1166</v>
      </c>
      <c r="M16" s="105" t="s">
        <v>2556</v>
      </c>
      <c r="N16" s="105" t="s">
        <v>2557</v>
      </c>
      <c r="O16" s="105">
        <v>1</v>
      </c>
      <c r="P16" s="105">
        <v>1</v>
      </c>
      <c r="Q16" s="105">
        <v>1</v>
      </c>
      <c r="W16" s="105" t="s">
        <v>2558</v>
      </c>
    </row>
    <row r="17" spans="1:23" x14ac:dyDescent="0.2">
      <c r="A17" s="105" t="s">
        <v>825</v>
      </c>
      <c r="B17" s="105" t="s">
        <v>835</v>
      </c>
      <c r="C17" s="105" t="s">
        <v>2579</v>
      </c>
      <c r="D17" s="105" t="s">
        <v>2554</v>
      </c>
      <c r="E17" s="247">
        <v>232.65</v>
      </c>
      <c r="F17" s="241">
        <f t="shared" si="0"/>
        <v>1117</v>
      </c>
      <c r="G17" s="242">
        <v>44941</v>
      </c>
      <c r="H17" s="243" t="s">
        <v>682</v>
      </c>
      <c r="I17" s="243" t="s">
        <v>2555</v>
      </c>
      <c r="J17" s="243"/>
      <c r="L17" s="105" t="s">
        <v>1166</v>
      </c>
      <c r="M17" s="105" t="s">
        <v>2556</v>
      </c>
      <c r="N17" s="105" t="s">
        <v>2557</v>
      </c>
      <c r="O17" s="105">
        <v>1</v>
      </c>
      <c r="P17" s="105">
        <v>1</v>
      </c>
      <c r="Q17" s="105">
        <v>1</v>
      </c>
      <c r="W17" s="105" t="s">
        <v>2558</v>
      </c>
    </row>
    <row r="18" spans="1:23" x14ac:dyDescent="0.2">
      <c r="A18" s="105" t="s">
        <v>2580</v>
      </c>
      <c r="B18" s="105" t="s">
        <v>2581</v>
      </c>
      <c r="C18" s="105" t="s">
        <v>2582</v>
      </c>
      <c r="D18" s="105" t="s">
        <v>2554</v>
      </c>
      <c r="E18" s="247">
        <v>23.1</v>
      </c>
      <c r="F18" s="241">
        <f t="shared" si="0"/>
        <v>111</v>
      </c>
      <c r="G18" s="242">
        <v>44942</v>
      </c>
      <c r="H18" s="243" t="s">
        <v>682</v>
      </c>
      <c r="I18" s="243" t="s">
        <v>2555</v>
      </c>
      <c r="J18" s="243"/>
      <c r="L18" s="105" t="s">
        <v>1166</v>
      </c>
      <c r="M18" s="105" t="s">
        <v>2556</v>
      </c>
      <c r="N18" s="105" t="s">
        <v>2557</v>
      </c>
      <c r="O18" s="105">
        <v>1</v>
      </c>
      <c r="P18" s="105">
        <v>1</v>
      </c>
      <c r="Q18" s="105">
        <v>1</v>
      </c>
      <c r="W18" s="105" t="s">
        <v>2558</v>
      </c>
    </row>
    <row r="19" spans="1:23" x14ac:dyDescent="0.2">
      <c r="A19" s="105" t="s">
        <v>2583</v>
      </c>
      <c r="B19" s="105" t="s">
        <v>2584</v>
      </c>
      <c r="C19" s="105" t="s">
        <v>2585</v>
      </c>
      <c r="D19" s="105" t="s">
        <v>2554</v>
      </c>
      <c r="E19" s="247">
        <v>53.7</v>
      </c>
      <c r="F19" s="241">
        <f t="shared" si="0"/>
        <v>258</v>
      </c>
      <c r="G19" s="242">
        <v>44943</v>
      </c>
      <c r="H19" s="243" t="s">
        <v>682</v>
      </c>
      <c r="I19" s="243" t="s">
        <v>2555</v>
      </c>
      <c r="J19" s="243"/>
      <c r="L19" s="105" t="s">
        <v>1166</v>
      </c>
      <c r="M19" s="105" t="s">
        <v>2556</v>
      </c>
      <c r="N19" s="105" t="s">
        <v>2557</v>
      </c>
      <c r="O19" s="105">
        <v>1</v>
      </c>
      <c r="P19" s="105">
        <v>1</v>
      </c>
      <c r="Q19" s="105">
        <v>1</v>
      </c>
      <c r="W19" s="105" t="s">
        <v>2558</v>
      </c>
    </row>
    <row r="20" spans="1:23" x14ac:dyDescent="0.2">
      <c r="A20" s="105" t="s">
        <v>1293</v>
      </c>
      <c r="B20" s="105" t="s">
        <v>2586</v>
      </c>
      <c r="C20" s="105" t="s">
        <v>2587</v>
      </c>
      <c r="D20" s="105" t="s">
        <v>2554</v>
      </c>
      <c r="E20" s="247">
        <v>7.15</v>
      </c>
      <c r="F20" s="241">
        <f t="shared" si="0"/>
        <v>34</v>
      </c>
      <c r="G20" s="242">
        <v>44943</v>
      </c>
      <c r="H20" s="243" t="s">
        <v>682</v>
      </c>
      <c r="I20" s="243" t="s">
        <v>2555</v>
      </c>
      <c r="J20" s="243"/>
      <c r="L20" s="105" t="s">
        <v>1166</v>
      </c>
      <c r="M20" s="105" t="s">
        <v>2556</v>
      </c>
      <c r="N20" s="105" t="s">
        <v>2557</v>
      </c>
      <c r="O20" s="105">
        <v>1</v>
      </c>
      <c r="P20" s="105">
        <v>1</v>
      </c>
      <c r="Q20" s="105">
        <v>1</v>
      </c>
      <c r="W20" s="105" t="s">
        <v>2558</v>
      </c>
    </row>
  </sheetData>
  <sheetProtection algorithmName="SHA-512" hashValue="E+gf2exkU7W2YyxTAs21YzP1VYCLdwpeP0clx4v7pzpnN20DQI+ruwYB1pKpWgig4qcL6dJOOPYKt+4/IXnbrg==" saltValue="yw2To31fyBWrewZGD1h3Bw==" spinCount="100000" sheet="1" objects="1" scenarios="1"/>
  <autoFilter ref="A2:W20" xr:uid="{00000000-0009-0000-0000-000003000000}"/>
  <pageMargins left="0.7" right="0.7" top="0.78740157499999996" bottom="0.78740157499999996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Menu Główne</vt:lpstr>
      <vt:lpstr>Cennik SAP</vt:lpstr>
      <vt:lpstr>Cennik Titanus - pozostałe</vt:lpstr>
      <vt:lpstr>Dodatkowa gwarancja</vt:lpstr>
      <vt:lpstr>Uwagi Ogólne</vt:lpstr>
      <vt:lpstr>Fire EN 54_old</vt:lpstr>
      <vt:lpstr>Fire EN 54 FX 4,704</vt:lpstr>
      <vt:lpstr>Fire EN 54</vt:lpstr>
      <vt:lpstr>Warranty Extension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Bednarz</dc:creator>
  <cp:lastModifiedBy>Omieljaniuk Lukasz (BT-FIR/SAM-EU)</cp:lastModifiedBy>
  <cp:lastPrinted>2015-10-02T07:06:20Z</cp:lastPrinted>
  <dcterms:created xsi:type="dcterms:W3CDTF">2015-10-02T06:39:04Z</dcterms:created>
  <dcterms:modified xsi:type="dcterms:W3CDTF">2025-11-19T12:00:54Z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ustomUiType">
    <vt:lpwstr>2</vt:lpwstr>
  </property>
</Properties>
</file>